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1" activeTab="11"/>
  </bookViews>
  <sheets>
    <sheet name="Центральная 15" sheetId="1" r:id="rId1"/>
    <sheet name="Центральная 17" sheetId="2" r:id="rId2"/>
    <sheet name="Центральная 19" sheetId="3" r:id="rId3"/>
    <sheet name="Высотная, 1" sheetId="4" r:id="rId4"/>
    <sheet name="Высотная, 2" sheetId="5" r:id="rId5"/>
    <sheet name="Высотная, 3" sheetId="6" r:id="rId6"/>
    <sheet name="Высотная, 4" sheetId="7" r:id="rId7"/>
    <sheet name="Северная, 1" sheetId="8" r:id="rId8"/>
    <sheet name="Северная, 2" sheetId="9" r:id="rId9"/>
    <sheet name="Северная, 3" sheetId="10" r:id="rId10"/>
    <sheet name="Северная, 12" sheetId="11" r:id="rId11"/>
    <sheet name="Северная, 13" sheetId="12" r:id="rId12"/>
    <sheet name="Северная, 14" sheetId="13" r:id="rId13"/>
    <sheet name="Северная, 16" sheetId="14" r:id="rId14"/>
    <sheet name="Северная, 15" sheetId="15" r:id="rId15"/>
    <sheet name="Западная, 9 а" sheetId="16" r:id="rId16"/>
    <sheet name="Северная, 17" sheetId="17" r:id="rId17"/>
    <sheet name="Западная, 10" sheetId="18" r:id="rId18"/>
    <sheet name="Западная, 11" sheetId="19" r:id="rId19"/>
    <sheet name="Западная, 12" sheetId="20" r:id="rId20"/>
    <sheet name="Западная, 13" sheetId="21" r:id="rId21"/>
    <sheet name="Западная, 14" sheetId="22" r:id="rId22"/>
    <sheet name="Западная, 15" sheetId="23" r:id="rId23"/>
    <sheet name="Западная, 16" sheetId="24" r:id="rId24"/>
    <sheet name="Мостовая, 16" sheetId="25" r:id="rId25"/>
    <sheet name="Мостовая, 18" sheetId="26" r:id="rId26"/>
    <sheet name="Мостовая, 20" sheetId="27" r:id="rId27"/>
    <sheet name="Центральная, 15" sheetId="28" r:id="rId28"/>
    <sheet name="Центральная, 17" sheetId="29" r:id="rId29"/>
    <sheet name="Центральная, 19" sheetId="30" r:id="rId30"/>
  </sheets>
  <definedNames>
    <definedName name="_xlnm.Print_Area" localSheetId="3">'Высотная, 1'!$C$1:$G$52</definedName>
    <definedName name="_xlnm.Print_Area" localSheetId="4">'Высотная, 2'!$C$1:$G$43</definedName>
    <definedName name="_xlnm.Print_Area" localSheetId="5">'Высотная, 3'!$C$1:$G$44</definedName>
    <definedName name="_xlnm.Print_Area" localSheetId="6">'Высотная, 4'!$C$1:$G$44</definedName>
    <definedName name="_xlnm.Print_Area" localSheetId="17">'Западная, 10'!$C$1:$G$44</definedName>
    <definedName name="_xlnm.Print_Area" localSheetId="18">'Западная, 11'!$C$1:$G$43</definedName>
    <definedName name="_xlnm.Print_Area" localSheetId="19">'Западная, 12'!$C$1:$G$43</definedName>
    <definedName name="_xlnm.Print_Area" localSheetId="20">'Западная, 13'!$A$1:$I$51</definedName>
    <definedName name="_xlnm.Print_Area" localSheetId="21">'Западная, 14'!$C$1:$G$42</definedName>
    <definedName name="_xlnm.Print_Area" localSheetId="22">'Западная, 15'!$C$1:$G$43</definedName>
    <definedName name="_xlnm.Print_Area" localSheetId="23">'Западная, 16'!$C$1:$G$43</definedName>
    <definedName name="_xlnm.Print_Area" localSheetId="15">'Западная, 9 а'!$C$1:$G$43</definedName>
    <definedName name="_xlnm.Print_Area" localSheetId="24">'Мостовая, 16'!$C$1:$G$45</definedName>
    <definedName name="_xlnm.Print_Area" localSheetId="25">'Мостовая, 18'!$C$1:$G$45</definedName>
    <definedName name="_xlnm.Print_Area" localSheetId="26">'Мостовая, 20'!$C$1:$G$45</definedName>
    <definedName name="_xlnm.Print_Area" localSheetId="7">'Северная, 1'!$C$1:$G$43</definedName>
    <definedName name="_xlnm.Print_Area" localSheetId="10">'Северная, 12'!$C$1:$G$43</definedName>
    <definedName name="_xlnm.Print_Area" localSheetId="11">'Северная, 13'!$A$1:$J$47</definedName>
    <definedName name="_xlnm.Print_Area" localSheetId="12">'Северная, 14'!$A$1:$J$46</definedName>
    <definedName name="_xlnm.Print_Area" localSheetId="14">'Северная, 15'!$C$1:$G$43</definedName>
    <definedName name="_xlnm.Print_Area" localSheetId="13">'Северная, 16'!$C$1:$G$43</definedName>
    <definedName name="_xlnm.Print_Area" localSheetId="16">'Северная, 17'!$C$1:$G$43</definedName>
    <definedName name="_xlnm.Print_Area" localSheetId="8">'Северная, 2'!$C$1:$G$43</definedName>
    <definedName name="_xlnm.Print_Area" localSheetId="9">'Северная, 3'!$C$1:$G$43</definedName>
    <definedName name="_xlnm.Print_Area" localSheetId="27">'Центральная, 15'!$C$1:$G$44</definedName>
    <definedName name="_xlnm.Print_Area" localSheetId="28">'Центральная, 17'!$C$1:$G$44</definedName>
    <definedName name="_xlnm.Print_Area" localSheetId="29">'Центральная, 19'!$C$1:$G$40</definedName>
  </definedNames>
  <calcPr fullCalcOnLoad="1"/>
</workbook>
</file>

<file path=xl/sharedStrings.xml><?xml version="1.0" encoding="utf-8"?>
<sst xmlns="http://schemas.openxmlformats.org/spreadsheetml/2006/main" count="1297" uniqueCount="191">
  <si>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</si>
  <si>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</si>
  <si>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</si>
  <si>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</si>
  <si>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</si>
  <si>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</si>
  <si>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Реквизиты документа (договор, счет-фактура и прочее)</t>
  </si>
  <si>
    <t>подлежит оплате</t>
  </si>
  <si>
    <t>оплачено</t>
  </si>
  <si>
    <t>Жилищные услуги, в том числе</t>
  </si>
  <si>
    <t>Содержание жилья</t>
  </si>
  <si>
    <t>Текущий ремонт</t>
  </si>
  <si>
    <t>Итого по жилищным услугам</t>
  </si>
  <si>
    <t>Коммунальные услуги в том числе</t>
  </si>
  <si>
    <t>отопление</t>
  </si>
  <si>
    <t>холодное водоснабжение</t>
  </si>
  <si>
    <t>водоотведение</t>
  </si>
  <si>
    <t>Электроэнергия ( в т.ч. МОП)</t>
  </si>
  <si>
    <t>Итого по коммунальным услугам</t>
  </si>
  <si>
    <t>Всего по жилищно-коммунальным услугам</t>
  </si>
  <si>
    <t xml:space="preserve">                   "Управляющая компания в жилшищно-коммунальном хозяйстве"</t>
  </si>
  <si>
    <t xml:space="preserve">                                         Муниципальное унитарное предприятие</t>
  </si>
  <si>
    <t xml:space="preserve"> Выполненные работы:</t>
  </si>
  <si>
    <t xml:space="preserve">Запланированные работы:                                                 </t>
  </si>
  <si>
    <t>горячее водоснабжение</t>
  </si>
  <si>
    <t>Сумма переплаты (задолженности)</t>
  </si>
  <si>
    <t xml:space="preserve">               427000, УР, Завьяловский район, д. Пирогово, ул. Северная, 18, ИНН/КПП 1841027115/184101001</t>
  </si>
  <si>
    <t xml:space="preserve">                  ОГРН 1121841004955, р/сч 40702810468000000807, в Удм.отд № 8618 Сбербанка России</t>
  </si>
  <si>
    <t xml:space="preserve">            с 01.08.2012 по 31.12.2012 гг.</t>
  </si>
  <si>
    <t xml:space="preserve">                           отчет управляющей МУП "УК в ЖКХ" перед собственниками дома </t>
  </si>
  <si>
    <t xml:space="preserve">                                                          по адресу: д. Шудья, ул. Центральная, 15</t>
  </si>
  <si>
    <t>ремонт кровли</t>
  </si>
  <si>
    <t>Площадь помещений в доме 363,73 кв.м.</t>
  </si>
  <si>
    <t xml:space="preserve">                                                          по адресу: д. Шудья, ул. Центральная, 17</t>
  </si>
  <si>
    <t>Площадь помещений в доме 772,14 кв.м.</t>
  </si>
  <si>
    <t xml:space="preserve">                                                          по адресу: д. Шудья, ул. Центральная, 19</t>
  </si>
  <si>
    <t>Площадь помещений в доме 351,35 кв.м.</t>
  </si>
  <si>
    <t>ремонт отмостки</t>
  </si>
  <si>
    <t>заделка межпанельных швов</t>
  </si>
  <si>
    <t>утепление стены тамбура</t>
  </si>
  <si>
    <t>утемление подвальных окон</t>
  </si>
  <si>
    <t xml:space="preserve">Вознагрождение старшему по дому </t>
  </si>
  <si>
    <t>1653.68</t>
  </si>
  <si>
    <t>договор подряда</t>
  </si>
  <si>
    <t>Управление МКД,:начисление квартплаты,контроль за качеством работ, снятие показ. с инд.и общедом.приборов учета, обработка данных,ведение тех документации, составл. планов и сметн.докум на тек. и кап.ремонт, заключ. договоров с пост.услуг, собствен., проведение собраний ,работа с должниками,вывоз и утилизация твердых отходов, техническое обслуживание конструктивных элементов жилого дома; техническое обслуживание внутридомового инженерного оборудования жилого дома</t>
  </si>
  <si>
    <t>замена стояков ХВС, ГВС, канализации</t>
  </si>
  <si>
    <t>задолженность населения</t>
  </si>
  <si>
    <t>остаток ден.ср-в на 31.12.2012</t>
  </si>
  <si>
    <t>частичная замена стояков канализации (кв.84)</t>
  </si>
  <si>
    <t>частичная замена стояков канализации (кв.87,91,95)</t>
  </si>
  <si>
    <t>ремонт системы канализации (кв.54)</t>
  </si>
  <si>
    <t>электромантажные работы МОП</t>
  </si>
  <si>
    <t>ремонт системы канализации  (кв. 99)</t>
  </si>
  <si>
    <t>ремонт системы ГВС</t>
  </si>
  <si>
    <t>ремонт системы ГВС (кв.88,92)</t>
  </si>
  <si>
    <t>замена канлизационных стояков ( кв.36)</t>
  </si>
  <si>
    <t>ремонт теплосчетчика (расходомера)</t>
  </si>
  <si>
    <t>ремонт окон</t>
  </si>
  <si>
    <t>ремонт отмостки дома</t>
  </si>
  <si>
    <t>замена радиаторов (кв. 1,4,5,87)</t>
  </si>
  <si>
    <t>установка  почтовых ящиков</t>
  </si>
  <si>
    <t>МУП "УК в ЖКХ" задолженности за коммунальные ресурсы перед поставщиками не имеет</t>
  </si>
  <si>
    <t>утепление фасада</t>
  </si>
  <si>
    <t>№</t>
  </si>
  <si>
    <t>услуга</t>
  </si>
  <si>
    <t>начисленно</t>
  </si>
  <si>
    <t>собрано</t>
  </si>
  <si>
    <t>жилищные услуги</t>
  </si>
  <si>
    <t>содержание</t>
  </si>
  <si>
    <t>текущий ремонт</t>
  </si>
  <si>
    <t>таблица 1</t>
  </si>
  <si>
    <t>коммунальные услуги</t>
  </si>
  <si>
    <t>таблица 2</t>
  </si>
  <si>
    <t>сумма выполненных работ</t>
  </si>
  <si>
    <t>Содержание</t>
  </si>
  <si>
    <t>запланированные работы</t>
  </si>
  <si>
    <t>Площадь помещений в доме 4778,91</t>
  </si>
  <si>
    <t xml:space="preserve">                                       Муниципальное унитарное предприятие</t>
  </si>
  <si>
    <t xml:space="preserve">                "Управляющая компания в жилищно-коммунальном хозяйстве"</t>
  </si>
  <si>
    <t xml:space="preserve">                   427000, УР, Завьяловский район, д. Пирогово, ул. Северная, 18, ИНН/КПП 1841027115/184101001</t>
  </si>
  <si>
    <t xml:space="preserve">                           ОГРН 1121841004955, р/сч 40702810468000000807, в Удм.отд № 8618 Сбербанка России</t>
  </si>
  <si>
    <t xml:space="preserve">                           Отчет МУП "УК в ЖКХ" перед собственниками дома по адресу:</t>
  </si>
  <si>
    <t xml:space="preserve">                                                    с 01.08.2012 по 31.12.2012 гг.</t>
  </si>
  <si>
    <t>Итого</t>
  </si>
  <si>
    <t xml:space="preserve">                                                    д. Пирогово, ул. Высотная, 1</t>
  </si>
  <si>
    <t>Площадь помещений в доме 4311,85</t>
  </si>
  <si>
    <t>ремонт системы отопления</t>
  </si>
  <si>
    <t>ремонт системы канализации</t>
  </si>
  <si>
    <t>утепление фасада дома</t>
  </si>
  <si>
    <t xml:space="preserve">                                                    д. Пирогово, ул. Высотная, 3</t>
  </si>
  <si>
    <t xml:space="preserve">                                                    д. Пирогово, ул. Высотная,2</t>
  </si>
  <si>
    <t>Площадь помещений в доме 1348,77</t>
  </si>
  <si>
    <t>замена блок питания на теплосчетчике</t>
  </si>
  <si>
    <t>текущий ремонт в подъезде</t>
  </si>
  <si>
    <t xml:space="preserve">                                                    д. Пирогово, ул. Высотная, 4</t>
  </si>
  <si>
    <t>Площадь помещений в доме 3416,57</t>
  </si>
  <si>
    <t>ремонт системы канализации (подвал)</t>
  </si>
  <si>
    <t>ремонт системы ХВС</t>
  </si>
  <si>
    <t>ремонт подъездов</t>
  </si>
  <si>
    <t>ремонт входных групп</t>
  </si>
  <si>
    <t>ремонт крыльца 1-го подъезда</t>
  </si>
  <si>
    <t>ремонт электроснабжения</t>
  </si>
  <si>
    <t xml:space="preserve">                                                    д. Пирогово, ул. Северная, 1</t>
  </si>
  <si>
    <t>Площадь помещений в доме 438,02</t>
  </si>
  <si>
    <t>ремонт системы электроснабжения МОП 5 подъезд</t>
  </si>
  <si>
    <t xml:space="preserve">                                                    д. Пирогово, ул. Северная, 2</t>
  </si>
  <si>
    <t>ремонт фасада дома</t>
  </si>
  <si>
    <t>чатсичный ремонт кровли</t>
  </si>
  <si>
    <t>Площадь помещений в доме 391,51</t>
  </si>
  <si>
    <t>установка почтовых ящиков</t>
  </si>
  <si>
    <t>ремонт подъезда</t>
  </si>
  <si>
    <t xml:space="preserve">                                                    д. Пирогово, ул. Северная, 3</t>
  </si>
  <si>
    <t>Площадь помещений в доме  387,50</t>
  </si>
  <si>
    <t xml:space="preserve">                                                    д. Пирогово, ул. Северная, 12</t>
  </si>
  <si>
    <t>Площадь помещений в доме  711,77 кв.м.</t>
  </si>
  <si>
    <t>ремонт системы электроснабжения</t>
  </si>
  <si>
    <t xml:space="preserve">                                                    д. Пирогово, ул. Северная, 13</t>
  </si>
  <si>
    <t>Площадь помещений в доме 613,71 кв.м.</t>
  </si>
  <si>
    <t>таблица 3</t>
  </si>
  <si>
    <t>стоимость работы</t>
  </si>
  <si>
    <t>установка входных групп</t>
  </si>
  <si>
    <t>начисленно за период  с 01.08.2012 по 31.12.2012</t>
  </si>
  <si>
    <t>остаток по стоимости работ</t>
  </si>
  <si>
    <t>собрано за период  с 01.08.2012 по 31.12.2012</t>
  </si>
  <si>
    <t>задолженность населения на 31.12.2012</t>
  </si>
  <si>
    <t xml:space="preserve">Выполненный вид работы по строке "цевой сбор" </t>
  </si>
  <si>
    <t xml:space="preserve">                                                    д. Пирогово, ул. Северная, 14</t>
  </si>
  <si>
    <t>Площадь помещений в доме 732,45кв.м.</t>
  </si>
  <si>
    <t>благоустройство придомовой территории (щебень, грунт)</t>
  </si>
  <si>
    <t xml:space="preserve">                                                    д. Пирогово, ул. Северная, 16</t>
  </si>
  <si>
    <t>Площадь помещений в доме 721,55 кв.м.</t>
  </si>
  <si>
    <t>Ремонт теплосчетчика</t>
  </si>
  <si>
    <t xml:space="preserve">                                                    д. Пирогово, ул. Северная, 15</t>
  </si>
  <si>
    <t>Площадь помещений в доме 648,23 кв.м.</t>
  </si>
  <si>
    <t xml:space="preserve">                                                    д. Пирогово, ул. Западная, 9а</t>
  </si>
  <si>
    <t>Площадь помещений в доме 887,08 кв.м.</t>
  </si>
  <si>
    <t>ремонт вхлдных групп</t>
  </si>
  <si>
    <t>установка батарей в подъездах</t>
  </si>
  <si>
    <t xml:space="preserve">                                                    д. Пирогово, ул. Северная, 17</t>
  </si>
  <si>
    <t>Площадь помещений в доме722,05 кв.м.</t>
  </si>
  <si>
    <t xml:space="preserve">                                                    д. Пирогово, ул. Западная, 10</t>
  </si>
  <si>
    <t>Площадь помещений в доме 374,12кв.м.</t>
  </si>
  <si>
    <t>ремонт системы отопления (кв. 8)</t>
  </si>
  <si>
    <t xml:space="preserve">                                                    д. Пирогово, ул. Западная, 11</t>
  </si>
  <si>
    <t>Площадь помещений в доме 712,55 кв.м.</t>
  </si>
  <si>
    <t>ремонт системы отопления (кв. 4)</t>
  </si>
  <si>
    <t>Ремонт системы отопления</t>
  </si>
  <si>
    <t>ремонт входных дверей</t>
  </si>
  <si>
    <t xml:space="preserve">                                                    д. Пирогово, ул. Западная, 12</t>
  </si>
  <si>
    <t>Площадь помещений в доме 712,93кв.м.</t>
  </si>
  <si>
    <t xml:space="preserve">                                                    д. Пирогово, ул. Западная, 13</t>
  </si>
  <si>
    <t>Площадь помещений в доме 653,1кв.м.</t>
  </si>
  <si>
    <t>ремонт входной группы</t>
  </si>
  <si>
    <t>ремонт МОП</t>
  </si>
  <si>
    <t>установка унитазов</t>
  </si>
  <si>
    <t>ремонт крыльца</t>
  </si>
  <si>
    <t>установка газовых плит</t>
  </si>
  <si>
    <t>ремонт системы отопления (кв.28)</t>
  </si>
  <si>
    <t>частичный ремонт системы отопления</t>
  </si>
  <si>
    <t>ремонт системы канализации в душевой</t>
  </si>
  <si>
    <t>установка око ПВХ</t>
  </si>
  <si>
    <t xml:space="preserve">                                                    д. Пирогово, ул. Западная, 14</t>
  </si>
  <si>
    <t>Площадь помещений в доме 382,81 кв.м.</t>
  </si>
  <si>
    <t xml:space="preserve">                                                    д. Пирогово, ул. Западная, 15</t>
  </si>
  <si>
    <t>Площадь помещений в доме 542,53кв.м.</t>
  </si>
  <si>
    <t>установка окон  в подъездах</t>
  </si>
  <si>
    <t>ремонт кухни на 1 этаже</t>
  </si>
  <si>
    <t>косметический ремонт  МОП</t>
  </si>
  <si>
    <t>ремонт системы канлизации ( в душевой)</t>
  </si>
  <si>
    <t xml:space="preserve">                                                    д. Пирогово, ул. Западная, 16</t>
  </si>
  <si>
    <t>Площадь помещений в доме  729,32 кв.м.</t>
  </si>
  <si>
    <t>изготовление козырьков</t>
  </si>
  <si>
    <t>ремонт системы канлизации , ХВС (кв.4)</t>
  </si>
  <si>
    <t xml:space="preserve">                                                    д. Пирогово, ул. Мостовая, 16</t>
  </si>
  <si>
    <t>Площадь помещений в доме 1731,88 кв.м.</t>
  </si>
  <si>
    <t>ремонт подвала</t>
  </si>
  <si>
    <t>утепление подвала дома теплоизаляция труб</t>
  </si>
  <si>
    <t>вывоз ЖБО</t>
  </si>
  <si>
    <t>ремонт стояков канлизации (кв.8)</t>
  </si>
  <si>
    <t xml:space="preserve">частичный ремонт системы ГВС и канлизации </t>
  </si>
  <si>
    <t>осушение подвала</t>
  </si>
  <si>
    <t>утепление подвала</t>
  </si>
  <si>
    <t xml:space="preserve">                                                    д. Пирогово, ул. Мостовая, 20</t>
  </si>
  <si>
    <t>Площадь помещений в доме 860,8 кв.м.</t>
  </si>
  <si>
    <t xml:space="preserve">                                                  д. Шудья, ул. Центральная, 15</t>
  </si>
  <si>
    <t xml:space="preserve">                                                  д. Шудья, ул. Центральная, 19</t>
  </si>
  <si>
    <t xml:space="preserve">                                                  д. Шудья, ул. Центральная, 17</t>
  </si>
  <si>
    <t>Площадь помещений в доме 772,14кв.м.</t>
  </si>
  <si>
    <t>заделка швов</t>
  </si>
  <si>
    <t>утепление стены в тамбуре</t>
  </si>
  <si>
    <t>утепление подвальных окон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</si>
</sst>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30"/>
      <color indexed="8"/>
      <name val="Calibri"/>
      <family val="2"/>
    </font>
    <font>
      <b/>
      <sz val="24"/>
      <color indexed="8"/>
      <name val="Calibri"/>
      <family val="2"/>
    </font>
    <font>
      <sz val="35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2"/>
      <color indexed="8"/>
      <name val="Calibri"/>
      <family val="2"/>
    </font>
    <font>
      <b/>
      <i/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Calibri"/>
      <family val="2"/>
    </font>
    <font>
      <sz val="16"/>
      <color indexed="8"/>
      <name val="Times New Roman"/>
      <family val="1"/>
    </font>
    <font>
      <sz val="14"/>
      <name val="Arial Cyr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30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</font>
    <font>
      <sz val="35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2"/>
      <color theme="1"/>
      <name val="Calibri"/>
      <family val="2"/>
    </font>
    <font>
      <b/>
      <i/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22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left" vertical="top" wrapText="1"/>
    </xf>
    <xf numFmtId="0" fontId="74" fillId="0" borderId="10" xfId="0" applyFont="1" applyBorder="1" applyAlignment="1">
      <alignment wrapText="1"/>
    </xf>
    <xf numFmtId="0" fontId="75" fillId="0" borderId="0" xfId="0" applyFont="1" applyAlignment="1">
      <alignment/>
    </xf>
    <xf numFmtId="0" fontId="75" fillId="0" borderId="10" xfId="0" applyFont="1" applyBorder="1" applyAlignment="1">
      <alignment wrapText="1"/>
    </xf>
    <xf numFmtId="2" fontId="67" fillId="0" borderId="10" xfId="0" applyNumberFormat="1" applyFont="1" applyBorder="1" applyAlignment="1">
      <alignment wrapText="1"/>
    </xf>
    <xf numFmtId="2" fontId="73" fillId="0" borderId="10" xfId="0" applyNumberFormat="1" applyFont="1" applyBorder="1" applyAlignment="1">
      <alignment horizontal="right" wrapText="1"/>
    </xf>
    <xf numFmtId="2" fontId="75" fillId="0" borderId="10" xfId="0" applyNumberFormat="1" applyFont="1" applyBorder="1" applyAlignment="1">
      <alignment wrapText="1"/>
    </xf>
    <xf numFmtId="0" fontId="74" fillId="0" borderId="10" xfId="0" applyFont="1" applyBorder="1" applyAlignment="1">
      <alignment vertical="top" wrapText="1"/>
    </xf>
    <xf numFmtId="0" fontId="7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3" fillId="0" borderId="0" xfId="0" applyFont="1" applyAlignment="1">
      <alignment horizontal="right"/>
    </xf>
    <xf numFmtId="0" fontId="79" fillId="0" borderId="10" xfId="0" applyFont="1" applyBorder="1" applyAlignment="1">
      <alignment horizontal="center" wrapText="1"/>
    </xf>
    <xf numFmtId="0" fontId="79" fillId="0" borderId="0" xfId="0" applyFont="1" applyAlignment="1">
      <alignment horizontal="center" wrapText="1"/>
    </xf>
    <xf numFmtId="0" fontId="63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 vertical="top" wrapText="1"/>
    </xf>
    <xf numFmtId="2" fontId="81" fillId="0" borderId="10" xfId="0" applyNumberFormat="1" applyFont="1" applyBorder="1" applyAlignment="1">
      <alignment vertical="top" wrapText="1"/>
    </xf>
    <xf numFmtId="0" fontId="81" fillId="0" borderId="10" xfId="0" applyFont="1" applyBorder="1" applyAlignment="1">
      <alignment wrapText="1"/>
    </xf>
    <xf numFmtId="0" fontId="63" fillId="0" borderId="10" xfId="0" applyFont="1" applyFill="1" applyBorder="1" applyAlignment="1">
      <alignment/>
    </xf>
    <xf numFmtId="0" fontId="79" fillId="0" borderId="10" xfId="0" applyFont="1" applyBorder="1" applyAlignment="1">
      <alignment vertical="top"/>
    </xf>
    <xf numFmtId="0" fontId="79" fillId="0" borderId="10" xfId="0" applyFont="1" applyBorder="1" applyAlignment="1">
      <alignment vertical="top" wrapText="1"/>
    </xf>
    <xf numFmtId="2" fontId="79" fillId="0" borderId="10" xfId="0" applyNumberFormat="1" applyFont="1" applyBorder="1" applyAlignment="1">
      <alignment vertical="top" wrapText="1"/>
    </xf>
    <xf numFmtId="0" fontId="63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81" fillId="0" borderId="10" xfId="0" applyFont="1" applyBorder="1" applyAlignment="1">
      <alignment vertical="top"/>
    </xf>
    <xf numFmtId="0" fontId="76" fillId="0" borderId="10" xfId="0" applyFont="1" applyBorder="1" applyAlignment="1">
      <alignment vertical="top"/>
    </xf>
    <xf numFmtId="0" fontId="81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vertical="top"/>
    </xf>
    <xf numFmtId="0" fontId="81" fillId="0" borderId="10" xfId="0" applyFont="1" applyBorder="1" applyAlignment="1">
      <alignment/>
    </xf>
    <xf numFmtId="0" fontId="76" fillId="0" borderId="10" xfId="0" applyFont="1" applyBorder="1" applyAlignment="1">
      <alignment/>
    </xf>
    <xf numFmtId="2" fontId="81" fillId="0" borderId="10" xfId="0" applyNumberFormat="1" applyFont="1" applyBorder="1" applyAlignment="1">
      <alignment wrapText="1"/>
    </xf>
    <xf numFmtId="0" fontId="81" fillId="0" borderId="11" xfId="0" applyFont="1" applyBorder="1" applyAlignment="1">
      <alignment wrapText="1"/>
    </xf>
    <xf numFmtId="0" fontId="81" fillId="0" borderId="12" xfId="0" applyFont="1" applyBorder="1" applyAlignment="1">
      <alignment/>
    </xf>
    <xf numFmtId="0" fontId="79" fillId="0" borderId="10" xfId="0" applyFont="1" applyBorder="1" applyAlignment="1">
      <alignment wrapText="1"/>
    </xf>
    <xf numFmtId="2" fontId="79" fillId="0" borderId="10" xfId="0" applyNumberFormat="1" applyFont="1" applyBorder="1" applyAlignment="1">
      <alignment wrapText="1"/>
    </xf>
    <xf numFmtId="2" fontId="80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3" fontId="26" fillId="33" borderId="10" xfId="0" applyNumberFormat="1" applyFont="1" applyFill="1" applyBorder="1" applyAlignment="1">
      <alignment vertical="top" wrapText="1"/>
    </xf>
    <xf numFmtId="0" fontId="81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81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26" fillId="33" borderId="10" xfId="0" applyFont="1" applyFill="1" applyBorder="1" applyAlignment="1">
      <alignment wrapText="1"/>
    </xf>
    <xf numFmtId="3" fontId="26" fillId="33" borderId="10" xfId="0" applyNumberFormat="1" applyFont="1" applyFill="1" applyBorder="1" applyAlignment="1">
      <alignment wrapText="1"/>
    </xf>
    <xf numFmtId="0" fontId="26" fillId="33" borderId="0" xfId="0" applyFont="1" applyFill="1" applyBorder="1" applyAlignment="1">
      <alignment wrapText="1"/>
    </xf>
    <xf numFmtId="0" fontId="63" fillId="0" borderId="0" xfId="0" applyFont="1" applyBorder="1" applyAlignment="1">
      <alignment horizontal="right"/>
    </xf>
    <xf numFmtId="2" fontId="63" fillId="0" borderId="10" xfId="0" applyNumberFormat="1" applyFont="1" applyBorder="1" applyAlignment="1">
      <alignment/>
    </xf>
    <xf numFmtId="0" fontId="79" fillId="0" borderId="14" xfId="0" applyFont="1" applyBorder="1" applyAlignment="1">
      <alignment horizontal="center" wrapText="1"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vertical="top" wrapText="1"/>
    </xf>
    <xf numFmtId="0" fontId="76" fillId="0" borderId="12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0" fontId="71" fillId="0" borderId="14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2" xfId="0" applyFont="1" applyBorder="1" applyAlignment="1">
      <alignment/>
    </xf>
    <xf numFmtId="0" fontId="81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1524000</xdr:colOff>
      <xdr:row>4</xdr:row>
      <xdr:rowOff>152400</xdr:rowOff>
    </xdr:to>
    <xdr:pic>
      <xdr:nvPicPr>
        <xdr:cNvPr id="1" name="Рисунок 3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1524000</xdr:colOff>
      <xdr:row>4</xdr:row>
      <xdr:rowOff>152400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1524000</xdr:colOff>
      <xdr:row>4</xdr:row>
      <xdr:rowOff>152400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1238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4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361950</xdr:colOff>
      <xdr:row>5</xdr:row>
      <xdr:rowOff>228600</xdr:rowOff>
    </xdr:to>
    <xdr:pic>
      <xdr:nvPicPr>
        <xdr:cNvPr id="1" name="Рисунок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9620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42" zoomScaleSheetLayoutView="42" zoomScalePageLayoutView="0" workbookViewId="0" topLeftCell="A1">
      <selection activeCell="D16" sqref="D16"/>
    </sheetView>
  </sheetViews>
  <sheetFormatPr defaultColWidth="9.140625" defaultRowHeight="15"/>
  <cols>
    <col min="1" max="1" width="38.57421875" style="0" customWidth="1"/>
    <col min="2" max="2" width="22.7109375" style="0" customWidth="1"/>
    <col min="3" max="3" width="20.28125" style="0" customWidth="1"/>
    <col min="4" max="4" width="90.7109375" style="0" customWidth="1"/>
    <col min="5" max="5" width="23.140625" style="0" customWidth="1"/>
    <col min="6" max="6" width="23.28125" style="0" customWidth="1"/>
    <col min="7" max="7" width="27.8515625" style="0" customWidth="1"/>
    <col min="10" max="10" width="21.28125" style="0" customWidth="1"/>
  </cols>
  <sheetData>
    <row r="1" spans="1:7" s="3" customFormat="1" ht="45.75">
      <c r="A1" s="11" t="s">
        <v>21</v>
      </c>
      <c r="B1" s="11"/>
      <c r="C1" s="11"/>
      <c r="D1" s="11"/>
      <c r="E1" s="11"/>
      <c r="F1" s="11"/>
      <c r="G1" s="8"/>
    </row>
    <row r="2" spans="1:7" s="3" customFormat="1" ht="45.75">
      <c r="A2" s="11" t="s">
        <v>20</v>
      </c>
      <c r="B2" s="11"/>
      <c r="C2" s="11"/>
      <c r="D2" s="11"/>
      <c r="E2" s="11"/>
      <c r="F2" s="11"/>
      <c r="G2" s="8"/>
    </row>
    <row r="3" spans="2:7" ht="26.25">
      <c r="B3" s="2" t="s">
        <v>26</v>
      </c>
      <c r="C3" s="2"/>
      <c r="D3" s="2"/>
      <c r="E3" s="2"/>
      <c r="F3" s="2"/>
      <c r="G3" s="4"/>
    </row>
    <row r="4" spans="2:7" ht="26.25">
      <c r="B4" s="2" t="s">
        <v>27</v>
      </c>
      <c r="C4" s="2"/>
      <c r="D4" s="2"/>
      <c r="E4" s="2"/>
      <c r="F4" s="2"/>
      <c r="G4" s="4"/>
    </row>
    <row r="6" spans="1:8" s="14" customFormat="1" ht="36">
      <c r="A6" s="12" t="s">
        <v>29</v>
      </c>
      <c r="B6" s="12"/>
      <c r="C6" s="12"/>
      <c r="D6" s="12"/>
      <c r="E6" s="12"/>
      <c r="F6" s="12"/>
      <c r="G6" s="13"/>
      <c r="H6" s="13"/>
    </row>
    <row r="7" spans="1:8" s="14" customFormat="1" ht="36">
      <c r="A7" s="12" t="s">
        <v>30</v>
      </c>
      <c r="B7" s="12"/>
      <c r="C7" s="12"/>
      <c r="D7" s="12"/>
      <c r="E7" s="12"/>
      <c r="F7" s="12"/>
      <c r="G7" s="13"/>
      <c r="H7" s="13"/>
    </row>
    <row r="8" spans="1:8" ht="31.5">
      <c r="A8" s="9"/>
      <c r="B8" s="9"/>
      <c r="C8" s="9"/>
      <c r="D8" s="9" t="s">
        <v>28</v>
      </c>
      <c r="E8" s="9"/>
      <c r="F8" s="9"/>
      <c r="G8" s="5"/>
      <c r="H8" s="1"/>
    </row>
    <row r="9" s="7" customFormat="1" ht="31.5">
      <c r="A9" s="7" t="s">
        <v>32</v>
      </c>
    </row>
    <row r="10" s="7" customFormat="1" ht="31.5"/>
    <row r="11" spans="1:2" ht="21">
      <c r="A11" s="6"/>
      <c r="B11" s="6"/>
    </row>
    <row r="13" spans="1:7" s="15" customFormat="1" ht="28.5">
      <c r="A13" s="83" t="s">
        <v>0</v>
      </c>
      <c r="B13" s="84"/>
      <c r="C13" s="85"/>
      <c r="D13" s="83" t="s">
        <v>1</v>
      </c>
      <c r="E13" s="84"/>
      <c r="F13" s="84"/>
      <c r="G13" s="85"/>
    </row>
    <row r="14" spans="1:7" s="15" customFormat="1" ht="171">
      <c r="A14" s="16" t="s">
        <v>2</v>
      </c>
      <c r="B14" s="16" t="s">
        <v>3</v>
      </c>
      <c r="C14" s="16" t="s">
        <v>4</v>
      </c>
      <c r="D14" s="16" t="s">
        <v>5</v>
      </c>
      <c r="E14" s="16" t="s">
        <v>6</v>
      </c>
      <c r="F14" s="16" t="s">
        <v>7</v>
      </c>
      <c r="G14" s="16" t="s">
        <v>8</v>
      </c>
    </row>
    <row r="15" spans="1:7" ht="70.5" customHeight="1">
      <c r="A15" s="17" t="s">
        <v>9</v>
      </c>
      <c r="B15" s="10"/>
      <c r="C15" s="10"/>
      <c r="D15" s="10"/>
      <c r="E15" s="10"/>
      <c r="F15" s="10"/>
      <c r="G15" s="10"/>
    </row>
    <row r="16" spans="1:7" ht="321.75" customHeight="1">
      <c r="A16" s="27" t="s">
        <v>10</v>
      </c>
      <c r="B16" s="18">
        <v>9638.85</v>
      </c>
      <c r="C16" s="19"/>
      <c r="D16" s="20" t="s">
        <v>44</v>
      </c>
      <c r="E16" s="19"/>
      <c r="F16" s="10"/>
      <c r="G16" s="10"/>
    </row>
    <row r="17" spans="1:7" ht="36.75" customHeight="1">
      <c r="A17" s="21" t="s">
        <v>11</v>
      </c>
      <c r="B17" s="19">
        <v>4546.7</v>
      </c>
      <c r="C17" s="19"/>
      <c r="D17" s="19" t="s">
        <v>23</v>
      </c>
      <c r="E17" s="19"/>
      <c r="F17" s="10"/>
      <c r="G17" s="10"/>
    </row>
    <row r="18" spans="1:7" ht="36.75" customHeight="1">
      <c r="A18" s="21"/>
      <c r="B18" s="19"/>
      <c r="C18" s="19"/>
      <c r="D18" s="19" t="s">
        <v>31</v>
      </c>
      <c r="E18" s="19"/>
      <c r="F18" s="10"/>
      <c r="G18" s="10"/>
    </row>
    <row r="19" spans="1:7" ht="36.75" customHeight="1">
      <c r="A19" s="19"/>
      <c r="B19" s="19"/>
      <c r="C19" s="19"/>
      <c r="D19" s="19" t="s">
        <v>22</v>
      </c>
      <c r="E19" s="19"/>
      <c r="F19" s="10"/>
      <c r="G19" s="10"/>
    </row>
    <row r="20" spans="1:7" ht="51.75">
      <c r="A20" s="21" t="s">
        <v>12</v>
      </c>
      <c r="B20" s="23">
        <f>B16+B17</f>
        <v>14185.55</v>
      </c>
      <c r="C20" s="19"/>
      <c r="D20" s="19"/>
      <c r="E20" s="19"/>
      <c r="F20" s="10"/>
      <c r="G20" s="10"/>
    </row>
    <row r="21" spans="1:7" ht="51.75">
      <c r="A21" s="21" t="s">
        <v>13</v>
      </c>
      <c r="B21" s="19"/>
      <c r="C21" s="19"/>
      <c r="D21" s="19"/>
      <c r="E21" s="19"/>
      <c r="F21" s="10"/>
      <c r="G21" s="10"/>
    </row>
    <row r="22" spans="1:7" ht="26.25">
      <c r="A22" s="19" t="s">
        <v>14</v>
      </c>
      <c r="B22" s="19"/>
      <c r="C22" s="19"/>
      <c r="D22" s="19" t="s">
        <v>14</v>
      </c>
      <c r="E22" s="19"/>
      <c r="F22" s="10"/>
      <c r="G22" s="10"/>
    </row>
    <row r="23" spans="1:7" ht="52.5">
      <c r="A23" s="19" t="s">
        <v>15</v>
      </c>
      <c r="B23" s="19">
        <v>6891.58</v>
      </c>
      <c r="C23" s="19"/>
      <c r="D23" s="19" t="s">
        <v>15</v>
      </c>
      <c r="E23" s="19"/>
      <c r="F23" s="10"/>
      <c r="G23" s="10"/>
    </row>
    <row r="24" spans="1:7" ht="52.5">
      <c r="A24" s="19" t="s">
        <v>24</v>
      </c>
      <c r="B24" s="19"/>
      <c r="C24" s="19"/>
      <c r="D24" s="19" t="s">
        <v>24</v>
      </c>
      <c r="E24" s="19"/>
      <c r="F24" s="10"/>
      <c r="G24" s="10"/>
    </row>
    <row r="25" spans="1:7" ht="26.25">
      <c r="A25" s="19" t="s">
        <v>16</v>
      </c>
      <c r="B25" s="19">
        <v>3980.7</v>
      </c>
      <c r="C25" s="19"/>
      <c r="D25" s="19" t="s">
        <v>16</v>
      </c>
      <c r="E25" s="19"/>
      <c r="F25" s="10"/>
      <c r="G25" s="10"/>
    </row>
    <row r="26" spans="1:7" ht="52.5">
      <c r="A26" s="19" t="s">
        <v>17</v>
      </c>
      <c r="B26" s="19">
        <v>9568.41</v>
      </c>
      <c r="C26" s="19"/>
      <c r="D26" s="19" t="s">
        <v>17</v>
      </c>
      <c r="E26" s="19"/>
      <c r="F26" s="10"/>
      <c r="G26" s="10"/>
    </row>
    <row r="27" spans="1:7" ht="77.25">
      <c r="A27" s="21" t="s">
        <v>18</v>
      </c>
      <c r="B27" s="22">
        <f>B20+B23+B25+B26</f>
        <v>34626.24</v>
      </c>
      <c r="C27" s="19"/>
      <c r="D27" s="19"/>
      <c r="E27" s="19"/>
      <c r="F27" s="10"/>
      <c r="G27" s="10"/>
    </row>
    <row r="28" spans="1:7" ht="77.25">
      <c r="A28" s="21" t="s">
        <v>19</v>
      </c>
      <c r="B28" s="19">
        <f>B20+B27</f>
        <v>48811.78999999999</v>
      </c>
      <c r="C28" s="19"/>
      <c r="D28" s="19"/>
      <c r="E28" s="19"/>
      <c r="F28" s="10"/>
      <c r="G28" s="10"/>
    </row>
    <row r="29" spans="1:7" ht="51.75">
      <c r="A29" s="21" t="s">
        <v>25</v>
      </c>
      <c r="B29" s="19"/>
      <c r="C29" s="19"/>
      <c r="D29" s="19"/>
      <c r="E29" s="19"/>
      <c r="F29" s="10"/>
      <c r="G29" s="10"/>
    </row>
    <row r="30" spans="1:7" ht="23.25">
      <c r="A30" s="10"/>
      <c r="B30" s="10"/>
      <c r="C30" s="10"/>
      <c r="D30" s="10"/>
      <c r="E30" s="10"/>
      <c r="F30" s="10"/>
      <c r="G30" s="10"/>
    </row>
  </sheetData>
  <sheetProtection/>
  <mergeCells count="2">
    <mergeCell ref="A13:C13"/>
    <mergeCell ref="D13:G13"/>
  </mergeCells>
  <printOptions/>
  <pageMargins left="0.2362204724409449" right="0.03937007874015748" top="0.7480314960629921" bottom="0.7480314960629921" header="0.31496062992125984" footer="0.31496062992125984"/>
  <pageSetup horizontalDpi="1200" verticalDpi="1200" orientation="portrait" paperSize="9" scale="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4">
      <selection activeCell="E37" sqref="E37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111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112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16767.1</v>
      </c>
      <c r="F14" s="35">
        <v>11102.99</v>
      </c>
      <c r="G14" s="35">
        <f>E14-F14</f>
        <v>5664.109999999999</v>
      </c>
    </row>
    <row r="15" spans="3:7" s="6" customFormat="1" ht="21">
      <c r="C15" s="35">
        <v>2</v>
      </c>
      <c r="D15" s="35" t="s">
        <v>69</v>
      </c>
      <c r="E15" s="35">
        <v>4840.4</v>
      </c>
      <c r="F15" s="35">
        <v>3205.27</v>
      </c>
      <c r="G15" s="35">
        <f>E15-F15</f>
        <v>1635.1299999999997</v>
      </c>
    </row>
    <row r="16" spans="3:7" s="6" customFormat="1" ht="41.25">
      <c r="C16" s="35"/>
      <c r="D16" s="28" t="s">
        <v>12</v>
      </c>
      <c r="E16" s="36">
        <f>SUM(E14:E15)</f>
        <v>21607.5</v>
      </c>
      <c r="F16" s="36">
        <f>SUM(F14:F15)</f>
        <v>14308.26</v>
      </c>
      <c r="G16" s="36">
        <f>SUM(G14:G15)</f>
        <v>7299.239999999998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72701.25</v>
      </c>
      <c r="F18" s="37">
        <v>48039</v>
      </c>
      <c r="G18" s="38">
        <f aca="true" t="shared" si="0" ref="G18:G23">E18-F18</f>
        <v>24662.25</v>
      </c>
    </row>
    <row r="19" spans="3:7" s="6" customFormat="1" ht="21">
      <c r="C19" s="35">
        <v>4</v>
      </c>
      <c r="D19" s="39" t="s">
        <v>15</v>
      </c>
      <c r="E19" s="37">
        <v>10538.04</v>
      </c>
      <c r="F19" s="37">
        <v>6792.17</v>
      </c>
      <c r="G19" s="38">
        <f t="shared" si="0"/>
        <v>3745.870000000001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 t="shared" si="0"/>
        <v>0</v>
      </c>
    </row>
    <row r="21" spans="3:7" s="6" customFormat="1" ht="21">
      <c r="C21" s="40">
        <v>5</v>
      </c>
      <c r="D21" s="39" t="s">
        <v>16</v>
      </c>
      <c r="E21" s="37">
        <v>5971.42</v>
      </c>
      <c r="F21" s="37">
        <v>3871.11</v>
      </c>
      <c r="G21" s="38">
        <f t="shared" si="0"/>
        <v>2100.31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 t="shared" si="0"/>
        <v>0</v>
      </c>
    </row>
    <row r="23" spans="3:7" s="6" customFormat="1" ht="41.25">
      <c r="C23" s="35"/>
      <c r="D23" s="28" t="s">
        <v>18</v>
      </c>
      <c r="E23" s="41">
        <f>E22+E21+E20+E19+E18</f>
        <v>89210.70999999999</v>
      </c>
      <c r="F23" s="42">
        <f>F22+F21+F20+F19+F18</f>
        <v>58702.28</v>
      </c>
      <c r="G23" s="43">
        <f t="shared" si="0"/>
        <v>30508.429999999993</v>
      </c>
    </row>
    <row r="24" spans="3:7" s="6" customFormat="1" ht="41.25">
      <c r="C24" s="35"/>
      <c r="D24" s="28" t="s">
        <v>19</v>
      </c>
      <c r="E24" s="36">
        <f>E23+E16</f>
        <v>110818.20999999999</v>
      </c>
      <c r="F24" s="36">
        <f>F23+F16</f>
        <v>73010.54</v>
      </c>
      <c r="G24" s="36">
        <f>G23+G16</f>
        <v>37807.66999999999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16767.1</v>
      </c>
      <c r="G29" s="54">
        <f>F14-E14</f>
        <v>-5664.109999999999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3205.27</v>
      </c>
    </row>
    <row r="33" spans="3:7" s="6" customFormat="1" ht="21">
      <c r="C33" s="51">
        <v>3</v>
      </c>
      <c r="D33" s="28" t="s">
        <v>75</v>
      </c>
      <c r="E33" s="72" t="s">
        <v>110</v>
      </c>
      <c r="F33" s="55"/>
      <c r="G33" s="35"/>
    </row>
    <row r="34" spans="3:7" s="6" customFormat="1" ht="21">
      <c r="C34" s="92"/>
      <c r="D34" s="89"/>
      <c r="E34" s="64" t="s">
        <v>97</v>
      </c>
      <c r="F34" s="55"/>
      <c r="G34" s="35"/>
    </row>
    <row r="35" spans="3:7" s="6" customFormat="1" ht="21">
      <c r="C35" s="90"/>
      <c r="D35" s="90"/>
      <c r="E35" s="64" t="s">
        <v>37</v>
      </c>
      <c r="F35" s="55"/>
      <c r="G35" s="35"/>
    </row>
    <row r="36" spans="3:7" s="6" customFormat="1" ht="21">
      <c r="C36" s="90"/>
      <c r="D36" s="90"/>
      <c r="E36" s="64" t="s">
        <v>62</v>
      </c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26">
      <selection activeCell="F29" sqref="F29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113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114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30675.99</v>
      </c>
      <c r="F14" s="35">
        <v>18818.1</v>
      </c>
      <c r="G14" s="35">
        <f>E14-F14</f>
        <v>11857.890000000003</v>
      </c>
    </row>
    <row r="15" spans="3:7" s="6" customFormat="1" ht="21">
      <c r="C15" s="35">
        <v>2</v>
      </c>
      <c r="D15" s="35" t="s">
        <v>69</v>
      </c>
      <c r="E15" s="35">
        <v>8855.75</v>
      </c>
      <c r="F15" s="35">
        <v>5432.53</v>
      </c>
      <c r="G15" s="35">
        <f>E15-F15</f>
        <v>3423.2200000000003</v>
      </c>
    </row>
    <row r="16" spans="3:7" s="6" customFormat="1" ht="41.25">
      <c r="C16" s="35"/>
      <c r="D16" s="28" t="s">
        <v>12</v>
      </c>
      <c r="E16" s="36">
        <f>SUM(E14:E15)</f>
        <v>39531.740000000005</v>
      </c>
      <c r="F16" s="36">
        <f>SUM(F14:F15)</f>
        <v>24250.629999999997</v>
      </c>
      <c r="G16" s="36">
        <f>SUM(G14:G15)</f>
        <v>15281.110000000004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133009.31</v>
      </c>
      <c r="F18" s="37">
        <v>81320.55</v>
      </c>
      <c r="G18" s="38">
        <v>51688.76</v>
      </c>
    </row>
    <row r="19" spans="3:7" s="6" customFormat="1" ht="21">
      <c r="C19" s="35">
        <v>4</v>
      </c>
      <c r="D19" s="39" t="s">
        <v>15</v>
      </c>
      <c r="E19" s="37">
        <v>25457.19</v>
      </c>
      <c r="F19" s="37">
        <v>15220.72</v>
      </c>
      <c r="G19" s="38">
        <f>E19-F19</f>
        <v>10236.47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13194.29</v>
      </c>
      <c r="F21" s="37">
        <v>8748.95</v>
      </c>
      <c r="G21" s="38">
        <f>E21-F21</f>
        <v>4445.34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171660.78999999998</v>
      </c>
      <c r="F23" s="42">
        <f>F22+F21+F20+F19+F18</f>
        <v>105290.22</v>
      </c>
      <c r="G23" s="43">
        <f>E23-F23</f>
        <v>66370.56999999998</v>
      </c>
    </row>
    <row r="24" spans="3:7" s="6" customFormat="1" ht="41.25">
      <c r="C24" s="35"/>
      <c r="D24" s="28" t="s">
        <v>19</v>
      </c>
      <c r="E24" s="36">
        <f>E23+E16</f>
        <v>211192.52999999997</v>
      </c>
      <c r="F24" s="36">
        <f>F23+F16</f>
        <v>129540.85</v>
      </c>
      <c r="G24" s="36">
        <f>G23+G16</f>
        <v>81651.67999999998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30675.99</v>
      </c>
      <c r="G29" s="54">
        <f>F14-E14</f>
        <v>-11857.890000000003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5432.53</v>
      </c>
    </row>
    <row r="33" spans="3:7" s="6" customFormat="1" ht="21">
      <c r="C33" s="51">
        <v>3</v>
      </c>
      <c r="D33" s="28" t="s">
        <v>75</v>
      </c>
      <c r="E33" s="64" t="s">
        <v>97</v>
      </c>
      <c r="F33" s="55"/>
      <c r="G33" s="35"/>
    </row>
    <row r="34" spans="3:7" s="6" customFormat="1" ht="36">
      <c r="C34" s="92"/>
      <c r="D34" s="89"/>
      <c r="E34" s="64" t="s">
        <v>115</v>
      </c>
      <c r="F34" s="55"/>
      <c r="G34" s="35"/>
    </row>
    <row r="35" spans="3:7" s="6" customFormat="1" ht="21">
      <c r="C35" s="90"/>
      <c r="D35" s="90"/>
      <c r="E35" s="72" t="s">
        <v>98</v>
      </c>
      <c r="F35" s="55"/>
      <c r="G35" s="35"/>
    </row>
    <row r="36" spans="3:7" s="6" customFormat="1" ht="21">
      <c r="C36" s="90"/>
      <c r="D36" s="90"/>
      <c r="E36" s="64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3" zoomScaleSheetLayoutView="73" zoomScalePageLayoutView="0" workbookViewId="0" topLeftCell="C38">
      <selection activeCell="G43" sqref="G43"/>
    </sheetView>
  </sheetViews>
  <sheetFormatPr defaultColWidth="9.140625" defaultRowHeight="15"/>
  <cols>
    <col min="1" max="1" width="9.00390625" style="0" customWidth="1"/>
    <col min="2" max="2" width="37.8515625" style="0" customWidth="1"/>
    <col min="3" max="3" width="44.421875" style="0" customWidth="1"/>
    <col min="4" max="4" width="29.28125" style="0" customWidth="1"/>
    <col min="5" max="5" width="24.28125" style="0" customWidth="1"/>
    <col min="6" max="6" width="25.421875" style="0" customWidth="1"/>
    <col min="7" max="7" width="26.8515625" style="0" customWidth="1"/>
    <col min="9" max="9" width="4.7109375" style="0" customWidth="1"/>
    <col min="10" max="10" width="9.140625" style="0" hidden="1" customWidth="1"/>
  </cols>
  <sheetData>
    <row r="1" spans="2:4" s="2" customFormat="1" ht="28.5">
      <c r="B1" s="63" t="s">
        <v>77</v>
      </c>
      <c r="C1" s="63"/>
      <c r="D1" s="63"/>
    </row>
    <row r="2" spans="2:4" s="2" customFormat="1" ht="28.5">
      <c r="B2" s="63" t="s">
        <v>78</v>
      </c>
      <c r="C2" s="63"/>
      <c r="D2" s="63"/>
    </row>
    <row r="3" spans="2:5" ht="18.75">
      <c r="B3" s="4" t="s">
        <v>79</v>
      </c>
      <c r="C3" s="4"/>
      <c r="D3" s="4"/>
      <c r="E3" s="31"/>
    </row>
    <row r="4" spans="2:5" ht="18.75">
      <c r="B4" s="4" t="s">
        <v>80</v>
      </c>
      <c r="C4" s="4"/>
      <c r="D4" s="4"/>
      <c r="E4" s="31"/>
    </row>
    <row r="5" spans="2:5" ht="15">
      <c r="B5" s="31"/>
      <c r="C5" s="31"/>
      <c r="D5" s="31"/>
      <c r="E5" s="31"/>
    </row>
    <row r="6" spans="2:4" s="6" customFormat="1" ht="26.25">
      <c r="B6" s="2" t="s">
        <v>81</v>
      </c>
      <c r="C6" s="2"/>
      <c r="D6" s="2"/>
    </row>
    <row r="7" spans="2:4" s="6" customFormat="1" ht="26.25">
      <c r="B7" s="2" t="s">
        <v>116</v>
      </c>
      <c r="C7" s="2"/>
      <c r="D7" s="2"/>
    </row>
    <row r="8" spans="2:4" s="6" customFormat="1" ht="26.25">
      <c r="B8" s="2" t="s">
        <v>82</v>
      </c>
      <c r="C8" s="2"/>
      <c r="D8" s="2"/>
    </row>
    <row r="9" spans="2:5" ht="15">
      <c r="B9" s="31"/>
      <c r="C9" s="31"/>
      <c r="D9" s="31"/>
      <c r="E9" s="31"/>
    </row>
    <row r="10" spans="1:5" ht="21">
      <c r="A10" s="6" t="s">
        <v>117</v>
      </c>
      <c r="B10" s="31"/>
      <c r="C10" s="31"/>
      <c r="D10" s="31"/>
      <c r="E10" s="31"/>
    </row>
    <row r="11" s="6" customFormat="1" ht="34.5" customHeight="1">
      <c r="E11" s="32" t="s">
        <v>70</v>
      </c>
    </row>
    <row r="12" spans="1:5" s="34" customFormat="1" ht="40.5">
      <c r="A12" s="33" t="s">
        <v>63</v>
      </c>
      <c r="B12" s="33" t="s">
        <v>64</v>
      </c>
      <c r="C12" s="33" t="s">
        <v>65</v>
      </c>
      <c r="D12" s="33" t="s">
        <v>66</v>
      </c>
      <c r="E12" s="33" t="s">
        <v>46</v>
      </c>
    </row>
    <row r="13" spans="1:5" s="6" customFormat="1" ht="21">
      <c r="A13" s="86" t="s">
        <v>67</v>
      </c>
      <c r="B13" s="87"/>
      <c r="C13" s="87"/>
      <c r="D13" s="87"/>
      <c r="E13" s="88"/>
    </row>
    <row r="14" spans="1:5" s="6" customFormat="1" ht="21">
      <c r="A14" s="35">
        <v>1</v>
      </c>
      <c r="B14" s="35" t="s">
        <v>68</v>
      </c>
      <c r="C14" s="35">
        <v>26577.1</v>
      </c>
      <c r="D14" s="35">
        <v>16304.68</v>
      </c>
      <c r="E14" s="35">
        <f>C14-D14</f>
        <v>10272.419999999998</v>
      </c>
    </row>
    <row r="15" spans="1:5" s="6" customFormat="1" ht="21">
      <c r="A15" s="35">
        <v>2</v>
      </c>
      <c r="B15" s="35" t="s">
        <v>69</v>
      </c>
      <c r="C15" s="35">
        <v>7672.6</v>
      </c>
      <c r="D15" s="35">
        <v>4707.04</v>
      </c>
      <c r="E15" s="35">
        <f>C15-D15</f>
        <v>2965.5600000000004</v>
      </c>
    </row>
    <row r="16" spans="1:5" s="6" customFormat="1" ht="41.25">
      <c r="A16" s="35"/>
      <c r="B16" s="28" t="s">
        <v>12</v>
      </c>
      <c r="C16" s="36">
        <f>SUM(C14:C15)</f>
        <v>34249.7</v>
      </c>
      <c r="D16" s="36">
        <f>SUM(D14:D15)</f>
        <v>21011.72</v>
      </c>
      <c r="E16" s="36">
        <f>SUM(E14:E15)</f>
        <v>13237.98</v>
      </c>
    </row>
    <row r="17" spans="1:5" s="6" customFormat="1" ht="21">
      <c r="A17" s="86" t="s">
        <v>71</v>
      </c>
      <c r="B17" s="87"/>
      <c r="C17" s="87"/>
      <c r="D17" s="87"/>
      <c r="E17" s="88"/>
    </row>
    <row r="18" spans="1:5" s="6" customFormat="1" ht="21">
      <c r="A18" s="35">
        <v>3</v>
      </c>
      <c r="B18" s="35" t="s">
        <v>14</v>
      </c>
      <c r="C18" s="37">
        <v>115237.25</v>
      </c>
      <c r="D18" s="37">
        <v>70456.6</v>
      </c>
      <c r="E18" s="38">
        <v>51688.76</v>
      </c>
    </row>
    <row r="19" spans="1:5" s="6" customFormat="1" ht="21">
      <c r="A19" s="35">
        <v>4</v>
      </c>
      <c r="B19" s="39" t="s">
        <v>15</v>
      </c>
      <c r="C19" s="37">
        <v>14757.09</v>
      </c>
      <c r="D19" s="37">
        <v>8081.38</v>
      </c>
      <c r="E19" s="38">
        <f>C19-D19</f>
        <v>6675.71</v>
      </c>
    </row>
    <row r="20" spans="1:5" s="6" customFormat="1" ht="21" hidden="1">
      <c r="A20" s="40">
        <v>5</v>
      </c>
      <c r="B20" s="39" t="s">
        <v>24</v>
      </c>
      <c r="C20" s="37"/>
      <c r="D20" s="37"/>
      <c r="E20" s="38">
        <f>C20-D20</f>
        <v>0</v>
      </c>
    </row>
    <row r="21" spans="1:5" s="6" customFormat="1" ht="21">
      <c r="A21" s="40">
        <v>5</v>
      </c>
      <c r="B21" s="39" t="s">
        <v>16</v>
      </c>
      <c r="C21" s="37">
        <v>8413.22</v>
      </c>
      <c r="D21" s="37">
        <v>4614.32</v>
      </c>
      <c r="E21" s="38">
        <f>C21-D21</f>
        <v>3798.8999999999996</v>
      </c>
    </row>
    <row r="22" spans="1:5" s="6" customFormat="1" ht="41.25" hidden="1">
      <c r="A22" s="40">
        <v>7</v>
      </c>
      <c r="B22" s="39" t="s">
        <v>17</v>
      </c>
      <c r="C22" s="37"/>
      <c r="D22" s="37"/>
      <c r="E22" s="38">
        <f>C22-D22</f>
        <v>0</v>
      </c>
    </row>
    <row r="23" spans="1:5" s="6" customFormat="1" ht="41.25">
      <c r="A23" s="35"/>
      <c r="B23" s="28" t="s">
        <v>18</v>
      </c>
      <c r="C23" s="41">
        <f>C22+C21+C20+C19+C18</f>
        <v>138407.56</v>
      </c>
      <c r="D23" s="42">
        <f>D22+D21+D20+D19+D18</f>
        <v>83152.3</v>
      </c>
      <c r="E23" s="43">
        <f>C23-D23</f>
        <v>55255.259999999995</v>
      </c>
    </row>
    <row r="24" spans="1:5" s="6" customFormat="1" ht="41.25">
      <c r="A24" s="35"/>
      <c r="B24" s="28" t="s">
        <v>19</v>
      </c>
      <c r="C24" s="36">
        <f>C23+C16</f>
        <v>172657.26</v>
      </c>
      <c r="D24" s="36">
        <f>D23+D16</f>
        <v>104164.02</v>
      </c>
      <c r="E24" s="36">
        <f>E23+E16</f>
        <v>68493.23999999999</v>
      </c>
    </row>
    <row r="25" spans="1:5" s="6" customFormat="1" ht="21">
      <c r="A25" s="44"/>
      <c r="B25" s="45"/>
      <c r="C25" s="46"/>
      <c r="D25" s="46"/>
      <c r="E25" s="46"/>
    </row>
    <row r="26" spans="1:5" s="6" customFormat="1" ht="21">
      <c r="A26" s="44"/>
      <c r="B26" s="45"/>
      <c r="C26" s="46"/>
      <c r="D26" s="46"/>
      <c r="E26" s="46"/>
    </row>
    <row r="27" spans="4:5" s="6" customFormat="1" ht="21">
      <c r="D27" s="32"/>
      <c r="E27" s="32" t="s">
        <v>72</v>
      </c>
    </row>
    <row r="28" spans="1:5" s="50" customFormat="1" ht="60.75">
      <c r="A28" s="47" t="s">
        <v>63</v>
      </c>
      <c r="B28" s="47" t="s">
        <v>64</v>
      </c>
      <c r="C28" s="48" t="s">
        <v>5</v>
      </c>
      <c r="D28" s="33" t="s">
        <v>73</v>
      </c>
      <c r="E28" s="49" t="s">
        <v>47</v>
      </c>
    </row>
    <row r="29" spans="1:5" s="6" customFormat="1" ht="409.5" customHeight="1">
      <c r="A29" s="51">
        <v>1</v>
      </c>
      <c r="B29" s="52" t="s">
        <v>74</v>
      </c>
      <c r="C29" s="53" t="s">
        <v>44</v>
      </c>
      <c r="D29" s="54">
        <v>26577.1</v>
      </c>
      <c r="E29" s="54">
        <f>D14-C14</f>
        <v>-10272.419999999998</v>
      </c>
    </row>
    <row r="30" spans="1:5" s="6" customFormat="1" ht="21">
      <c r="A30" s="55">
        <v>2</v>
      </c>
      <c r="B30" s="56" t="s">
        <v>11</v>
      </c>
      <c r="C30" s="39" t="s">
        <v>101</v>
      </c>
      <c r="D30" s="57">
        <v>48639</v>
      </c>
      <c r="E30" s="35"/>
    </row>
    <row r="31" spans="1:5" s="6" customFormat="1" ht="21">
      <c r="A31" s="67"/>
      <c r="B31" s="68"/>
      <c r="C31" s="72"/>
      <c r="D31" s="57"/>
      <c r="E31" s="35"/>
    </row>
    <row r="32" spans="1:5" s="6" customFormat="1" ht="21">
      <c r="A32" s="55"/>
      <c r="B32" s="59"/>
      <c r="C32" s="60" t="s">
        <v>83</v>
      </c>
      <c r="D32" s="61">
        <f>SUM(D30:D31)</f>
        <v>48639</v>
      </c>
      <c r="E32" s="62">
        <f>D15-D32</f>
        <v>-43931.96</v>
      </c>
    </row>
    <row r="33" spans="1:5" s="6" customFormat="1" ht="21">
      <c r="A33" s="55"/>
      <c r="B33" s="59"/>
      <c r="C33" s="60"/>
      <c r="D33" s="61"/>
      <c r="E33" s="62"/>
    </row>
    <row r="34" spans="1:5" s="6" customFormat="1" ht="21">
      <c r="A34" s="51">
        <v>3</v>
      </c>
      <c r="B34" s="28" t="s">
        <v>75</v>
      </c>
      <c r="C34" s="72" t="s">
        <v>98</v>
      </c>
      <c r="D34" s="55"/>
      <c r="E34" s="35"/>
    </row>
    <row r="35" spans="1:5" s="6" customFormat="1" ht="37.5">
      <c r="A35" s="92"/>
      <c r="B35" s="89"/>
      <c r="C35" s="72" t="s">
        <v>128</v>
      </c>
      <c r="D35" s="55"/>
      <c r="E35" s="35"/>
    </row>
    <row r="36" spans="1:5" s="6" customFormat="1" ht="21">
      <c r="A36" s="90"/>
      <c r="B36" s="90"/>
      <c r="C36" s="72"/>
      <c r="D36" s="55"/>
      <c r="E36" s="35"/>
    </row>
    <row r="37" spans="1:5" s="6" customFormat="1" ht="21">
      <c r="A37" s="90"/>
      <c r="B37" s="90"/>
      <c r="C37" s="64"/>
      <c r="D37" s="55"/>
      <c r="E37" s="35"/>
    </row>
    <row r="38" spans="1:5" s="6" customFormat="1" ht="21">
      <c r="A38" s="90"/>
      <c r="B38" s="90"/>
      <c r="C38" s="72"/>
      <c r="D38" s="55"/>
      <c r="E38" s="35"/>
    </row>
    <row r="39" spans="1:5" s="6" customFormat="1" ht="21">
      <c r="A39" s="91"/>
      <c r="B39" s="91"/>
      <c r="C39" s="72"/>
      <c r="D39" s="55"/>
      <c r="E39" s="35"/>
    </row>
    <row r="40" spans="1:5" s="6" customFormat="1" ht="21">
      <c r="A40" s="71"/>
      <c r="B40" s="71"/>
      <c r="C40" s="72"/>
      <c r="D40" s="55"/>
      <c r="E40" s="35"/>
    </row>
    <row r="41" spans="1:5" s="6" customFormat="1" ht="21">
      <c r="A41" s="69"/>
      <c r="B41" s="69"/>
      <c r="C41" s="74"/>
      <c r="D41" s="70"/>
      <c r="E41" s="75" t="s">
        <v>118</v>
      </c>
    </row>
    <row r="42" spans="1:7" s="6" customFormat="1" ht="87" customHeight="1">
      <c r="A42" s="33" t="s">
        <v>63</v>
      </c>
      <c r="B42" s="33" t="s">
        <v>125</v>
      </c>
      <c r="C42" s="33" t="s">
        <v>119</v>
      </c>
      <c r="D42" s="33" t="s">
        <v>121</v>
      </c>
      <c r="E42" s="33" t="s">
        <v>123</v>
      </c>
      <c r="F42" s="77" t="s">
        <v>124</v>
      </c>
      <c r="G42" s="79" t="s">
        <v>122</v>
      </c>
    </row>
    <row r="43" spans="1:7" s="6" customFormat="1" ht="21">
      <c r="A43" s="35">
        <v>1</v>
      </c>
      <c r="B43" s="35" t="s">
        <v>120</v>
      </c>
      <c r="C43" s="76">
        <v>47479</v>
      </c>
      <c r="D43" s="35">
        <v>11784.75</v>
      </c>
      <c r="E43" s="35">
        <v>5951.79</v>
      </c>
      <c r="F43" s="78">
        <f>D43-E43</f>
        <v>5832.96</v>
      </c>
      <c r="G43" s="76">
        <f>C43-E43</f>
        <v>41527.21</v>
      </c>
    </row>
    <row r="44" spans="1:7" s="6" customFormat="1" ht="21">
      <c r="A44" s="35"/>
      <c r="B44" s="35"/>
      <c r="C44" s="35"/>
      <c r="D44" s="35"/>
      <c r="E44" s="35"/>
      <c r="F44" s="78"/>
      <c r="G44" s="35"/>
    </row>
    <row r="45" s="29" customFormat="1" ht="15"/>
    <row r="46" ht="15">
      <c r="G46" s="29"/>
    </row>
    <row r="47" ht="15">
      <c r="G47" s="29"/>
    </row>
  </sheetData>
  <sheetProtection/>
  <mergeCells count="4">
    <mergeCell ref="A13:E13"/>
    <mergeCell ref="A17:E17"/>
    <mergeCell ref="A35:A39"/>
    <mergeCell ref="B35:B39"/>
  </mergeCells>
  <printOptions/>
  <pageMargins left="0.25" right="0.25" top="0.75" bottom="0.75" header="0.3" footer="0.3"/>
  <pageSetup horizontalDpi="1200" verticalDpi="1200" orientation="portrait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73" zoomScaleSheetLayoutView="73" zoomScalePageLayoutView="0" workbookViewId="0" topLeftCell="C31">
      <selection activeCell="B40" sqref="A40:IV43"/>
    </sheetView>
  </sheetViews>
  <sheetFormatPr defaultColWidth="9.140625" defaultRowHeight="15"/>
  <cols>
    <col min="1" max="1" width="9.00390625" style="0" customWidth="1"/>
    <col min="2" max="2" width="37.8515625" style="0" customWidth="1"/>
    <col min="3" max="3" width="44.421875" style="0" customWidth="1"/>
    <col min="4" max="4" width="29.28125" style="0" customWidth="1"/>
    <col min="5" max="5" width="24.28125" style="0" customWidth="1"/>
    <col min="6" max="6" width="25.421875" style="0" customWidth="1"/>
    <col min="7" max="7" width="26.8515625" style="0" customWidth="1"/>
    <col min="9" max="9" width="4.7109375" style="0" customWidth="1"/>
    <col min="10" max="10" width="9.140625" style="0" hidden="1" customWidth="1"/>
  </cols>
  <sheetData>
    <row r="1" spans="2:4" s="2" customFormat="1" ht="28.5">
      <c r="B1" s="63" t="s">
        <v>77</v>
      </c>
      <c r="C1" s="63"/>
      <c r="D1" s="63"/>
    </row>
    <row r="2" spans="2:4" s="2" customFormat="1" ht="28.5">
      <c r="B2" s="63" t="s">
        <v>78</v>
      </c>
      <c r="C2" s="63"/>
      <c r="D2" s="63"/>
    </row>
    <row r="3" spans="2:5" ht="18.75">
      <c r="B3" s="4" t="s">
        <v>79</v>
      </c>
      <c r="C3" s="4"/>
      <c r="D3" s="4"/>
      <c r="E3" s="31"/>
    </row>
    <row r="4" spans="2:5" ht="18.75">
      <c r="B4" s="4" t="s">
        <v>80</v>
      </c>
      <c r="C4" s="4"/>
      <c r="D4" s="4"/>
      <c r="E4" s="31"/>
    </row>
    <row r="5" spans="2:5" ht="15">
      <c r="B5" s="31"/>
      <c r="C5" s="31"/>
      <c r="D5" s="31"/>
      <c r="E5" s="31"/>
    </row>
    <row r="6" spans="2:4" s="6" customFormat="1" ht="26.25">
      <c r="B6" s="2" t="s">
        <v>81</v>
      </c>
      <c r="C6" s="2"/>
      <c r="D6" s="2"/>
    </row>
    <row r="7" spans="2:4" s="6" customFormat="1" ht="26.25">
      <c r="B7" s="2" t="s">
        <v>126</v>
      </c>
      <c r="C7" s="2"/>
      <c r="D7" s="2"/>
    </row>
    <row r="8" spans="2:4" s="6" customFormat="1" ht="26.25">
      <c r="B8" s="2" t="s">
        <v>82</v>
      </c>
      <c r="C8" s="2"/>
      <c r="D8" s="2"/>
    </row>
    <row r="9" spans="2:5" ht="15">
      <c r="B9" s="31"/>
      <c r="C9" s="31"/>
      <c r="D9" s="31"/>
      <c r="E9" s="31"/>
    </row>
    <row r="10" spans="1:5" ht="21">
      <c r="A10" s="6" t="s">
        <v>127</v>
      </c>
      <c r="B10" s="31"/>
      <c r="C10" s="31"/>
      <c r="D10" s="31"/>
      <c r="E10" s="31"/>
    </row>
    <row r="11" s="6" customFormat="1" ht="34.5" customHeight="1">
      <c r="E11" s="32" t="s">
        <v>70</v>
      </c>
    </row>
    <row r="12" spans="1:5" s="34" customFormat="1" ht="40.5">
      <c r="A12" s="33" t="s">
        <v>63</v>
      </c>
      <c r="B12" s="33" t="s">
        <v>64</v>
      </c>
      <c r="C12" s="33" t="s">
        <v>65</v>
      </c>
      <c r="D12" s="33" t="s">
        <v>66</v>
      </c>
      <c r="E12" s="33" t="s">
        <v>46</v>
      </c>
    </row>
    <row r="13" spans="1:5" s="6" customFormat="1" ht="21">
      <c r="A13" s="86" t="s">
        <v>67</v>
      </c>
      <c r="B13" s="87"/>
      <c r="C13" s="87"/>
      <c r="D13" s="87"/>
      <c r="E13" s="88"/>
    </row>
    <row r="14" spans="1:5" s="6" customFormat="1" ht="21">
      <c r="A14" s="35">
        <v>1</v>
      </c>
      <c r="B14" s="35" t="s">
        <v>68</v>
      </c>
      <c r="C14" s="35">
        <v>31643.7</v>
      </c>
      <c r="D14" s="35">
        <v>12190</v>
      </c>
      <c r="E14" s="35">
        <f>C14-D14</f>
        <v>19453.7</v>
      </c>
    </row>
    <row r="15" spans="1:5" s="6" customFormat="1" ht="21">
      <c r="A15" s="35">
        <v>2</v>
      </c>
      <c r="B15" s="35" t="s">
        <v>69</v>
      </c>
      <c r="C15" s="35">
        <v>9135.1</v>
      </c>
      <c r="D15" s="35">
        <v>3519.22</v>
      </c>
      <c r="E15" s="35">
        <f>C15-D15</f>
        <v>5615.880000000001</v>
      </c>
    </row>
    <row r="16" spans="1:5" s="6" customFormat="1" ht="41.25">
      <c r="A16" s="35"/>
      <c r="B16" s="28" t="s">
        <v>12</v>
      </c>
      <c r="C16" s="36">
        <f>SUM(C14:C15)</f>
        <v>40778.8</v>
      </c>
      <c r="D16" s="36">
        <f>SUM(D14:D15)</f>
        <v>15709.22</v>
      </c>
      <c r="E16" s="36">
        <f>SUM(E14:E15)</f>
        <v>25069.58</v>
      </c>
    </row>
    <row r="17" spans="1:5" s="6" customFormat="1" ht="21">
      <c r="A17" s="86" t="s">
        <v>71</v>
      </c>
      <c r="B17" s="87"/>
      <c r="C17" s="87"/>
      <c r="D17" s="87"/>
      <c r="E17" s="88"/>
    </row>
    <row r="18" spans="1:5" s="6" customFormat="1" ht="21">
      <c r="A18" s="35">
        <v>3</v>
      </c>
      <c r="B18" s="35" t="s">
        <v>14</v>
      </c>
      <c r="C18" s="37">
        <v>137205.54</v>
      </c>
      <c r="D18" s="37">
        <v>52737.66</v>
      </c>
      <c r="E18" s="38">
        <v>51688.76</v>
      </c>
    </row>
    <row r="19" spans="1:5" s="6" customFormat="1" ht="21">
      <c r="A19" s="35">
        <v>4</v>
      </c>
      <c r="B19" s="39" t="s">
        <v>15</v>
      </c>
      <c r="C19" s="37">
        <v>15909.82</v>
      </c>
      <c r="D19" s="37">
        <v>5100.32</v>
      </c>
      <c r="E19" s="38">
        <f>C19-D19</f>
        <v>10809.5</v>
      </c>
    </row>
    <row r="20" spans="1:5" s="6" customFormat="1" ht="21" hidden="1">
      <c r="A20" s="40">
        <v>5</v>
      </c>
      <c r="B20" s="39" t="s">
        <v>24</v>
      </c>
      <c r="C20" s="37"/>
      <c r="D20" s="37"/>
      <c r="E20" s="38">
        <f>C20-D20</f>
        <v>0</v>
      </c>
    </row>
    <row r="21" spans="1:5" s="6" customFormat="1" ht="21">
      <c r="A21" s="40">
        <v>5</v>
      </c>
      <c r="B21" s="39" t="s">
        <v>16</v>
      </c>
      <c r="C21" s="37">
        <v>9128.9</v>
      </c>
      <c r="D21" s="37">
        <v>2934.97</v>
      </c>
      <c r="E21" s="38">
        <f>C21-D21</f>
        <v>6193.93</v>
      </c>
    </row>
    <row r="22" spans="1:5" s="6" customFormat="1" ht="41.25" hidden="1">
      <c r="A22" s="40">
        <v>7</v>
      </c>
      <c r="B22" s="39" t="s">
        <v>17</v>
      </c>
      <c r="C22" s="37"/>
      <c r="D22" s="37"/>
      <c r="E22" s="38">
        <f>C22-D22</f>
        <v>0</v>
      </c>
    </row>
    <row r="23" spans="1:5" s="6" customFormat="1" ht="41.25">
      <c r="A23" s="35"/>
      <c r="B23" s="28" t="s">
        <v>18</v>
      </c>
      <c r="C23" s="41">
        <f>C22+C21+C20+C19+C18</f>
        <v>162244.26</v>
      </c>
      <c r="D23" s="42">
        <f>D22+D21+D20+D19+D18</f>
        <v>60772.950000000004</v>
      </c>
      <c r="E23" s="43">
        <f>C23-D23</f>
        <v>101471.31</v>
      </c>
    </row>
    <row r="24" spans="1:5" s="6" customFormat="1" ht="41.25">
      <c r="A24" s="35"/>
      <c r="B24" s="28" t="s">
        <v>19</v>
      </c>
      <c r="C24" s="36">
        <f>C23+C16</f>
        <v>203023.06</v>
      </c>
      <c r="D24" s="36">
        <f>D23+D16</f>
        <v>76482.17</v>
      </c>
      <c r="E24" s="36">
        <f>E23+E16</f>
        <v>126540.89</v>
      </c>
    </row>
    <row r="25" spans="1:5" s="6" customFormat="1" ht="21">
      <c r="A25" s="44"/>
      <c r="B25" s="45"/>
      <c r="C25" s="46"/>
      <c r="D25" s="46"/>
      <c r="E25" s="46"/>
    </row>
    <row r="26" spans="1:5" s="6" customFormat="1" ht="21">
      <c r="A26" s="44"/>
      <c r="B26" s="45"/>
      <c r="C26" s="46"/>
      <c r="D26" s="46"/>
      <c r="E26" s="46"/>
    </row>
    <row r="27" spans="4:5" s="6" customFormat="1" ht="21">
      <c r="D27" s="32"/>
      <c r="E27" s="32" t="s">
        <v>72</v>
      </c>
    </row>
    <row r="28" spans="1:5" s="50" customFormat="1" ht="60.75">
      <c r="A28" s="47" t="s">
        <v>63</v>
      </c>
      <c r="B28" s="47" t="s">
        <v>64</v>
      </c>
      <c r="C28" s="48" t="s">
        <v>5</v>
      </c>
      <c r="D28" s="33" t="s">
        <v>73</v>
      </c>
      <c r="E28" s="49" t="s">
        <v>47</v>
      </c>
    </row>
    <row r="29" spans="1:5" s="6" customFormat="1" ht="409.5" customHeight="1">
      <c r="A29" s="51">
        <v>1</v>
      </c>
      <c r="B29" s="52" t="s">
        <v>74</v>
      </c>
      <c r="C29" s="53" t="s">
        <v>44</v>
      </c>
      <c r="D29" s="54">
        <v>31643.7</v>
      </c>
      <c r="E29" s="54">
        <f>D14-C14</f>
        <v>-19453.7</v>
      </c>
    </row>
    <row r="30" spans="1:5" s="6" customFormat="1" ht="21">
      <c r="A30" s="55">
        <v>2</v>
      </c>
      <c r="B30" s="56" t="s">
        <v>11</v>
      </c>
      <c r="C30" s="39"/>
      <c r="D30" s="57"/>
      <c r="E30" s="35"/>
    </row>
    <row r="31" spans="1:5" s="6" customFormat="1" ht="21">
      <c r="A31" s="67"/>
      <c r="B31" s="68"/>
      <c r="C31" s="72"/>
      <c r="D31" s="57"/>
      <c r="E31" s="35"/>
    </row>
    <row r="32" spans="1:5" s="6" customFormat="1" ht="21">
      <c r="A32" s="55"/>
      <c r="B32" s="59"/>
      <c r="C32" s="60" t="s">
        <v>83</v>
      </c>
      <c r="D32" s="61">
        <f>SUM(D30:D31)</f>
        <v>0</v>
      </c>
      <c r="E32" s="62">
        <f>D15-D32</f>
        <v>3519.22</v>
      </c>
    </row>
    <row r="33" spans="1:5" s="6" customFormat="1" ht="21">
      <c r="A33" s="55"/>
      <c r="B33" s="59"/>
      <c r="C33" s="60"/>
      <c r="D33" s="61"/>
      <c r="E33" s="62"/>
    </row>
    <row r="34" spans="1:5" s="6" customFormat="1" ht="21">
      <c r="A34" s="51">
        <v>3</v>
      </c>
      <c r="B34" s="28" t="s">
        <v>75</v>
      </c>
      <c r="C34" s="72" t="s">
        <v>98</v>
      </c>
      <c r="D34" s="55"/>
      <c r="E34" s="35"/>
    </row>
    <row r="35" spans="1:5" s="6" customFormat="1" ht="21">
      <c r="A35" s="92"/>
      <c r="B35" s="89"/>
      <c r="C35" s="64" t="s">
        <v>97</v>
      </c>
      <c r="D35" s="55"/>
      <c r="E35" s="35"/>
    </row>
    <row r="36" spans="1:5" s="6" customFormat="1" ht="21">
      <c r="A36" s="90"/>
      <c r="B36" s="90"/>
      <c r="C36" s="72" t="s">
        <v>99</v>
      </c>
      <c r="D36" s="55"/>
      <c r="E36" s="35"/>
    </row>
    <row r="37" spans="1:5" s="6" customFormat="1" ht="21">
      <c r="A37" s="90"/>
      <c r="B37" s="90"/>
      <c r="C37" s="72"/>
      <c r="D37" s="55"/>
      <c r="E37" s="35"/>
    </row>
    <row r="38" spans="1:5" s="6" customFormat="1" ht="21">
      <c r="A38" s="91"/>
      <c r="B38" s="91"/>
      <c r="C38" s="72"/>
      <c r="D38" s="55"/>
      <c r="E38" s="35"/>
    </row>
    <row r="39" spans="1:5" s="6" customFormat="1" ht="21">
      <c r="A39" s="71"/>
      <c r="B39" s="71"/>
      <c r="C39" s="72"/>
      <c r="D39" s="55"/>
      <c r="E39" s="35"/>
    </row>
    <row r="40" spans="1:7" s="6" customFormat="1" ht="21">
      <c r="A40" s="69"/>
      <c r="B40" s="69"/>
      <c r="C40" s="74"/>
      <c r="D40" s="70"/>
      <c r="E40" s="75"/>
      <c r="G40" s="75" t="s">
        <v>118</v>
      </c>
    </row>
    <row r="41" spans="1:7" s="6" customFormat="1" ht="87" customHeight="1">
      <c r="A41" s="33" t="s">
        <v>63</v>
      </c>
      <c r="B41" s="33" t="s">
        <v>125</v>
      </c>
      <c r="C41" s="33" t="s">
        <v>119</v>
      </c>
      <c r="D41" s="33" t="s">
        <v>121</v>
      </c>
      <c r="E41" s="33" t="s">
        <v>123</v>
      </c>
      <c r="F41" s="77" t="s">
        <v>124</v>
      </c>
      <c r="G41" s="79" t="s">
        <v>122</v>
      </c>
    </row>
    <row r="42" spans="1:7" s="6" customFormat="1" ht="21">
      <c r="A42" s="35">
        <v>1</v>
      </c>
      <c r="B42" s="35" t="s">
        <v>31</v>
      </c>
      <c r="C42" s="76">
        <v>160520</v>
      </c>
      <c r="D42" s="35">
        <v>39901.68</v>
      </c>
      <c r="E42" s="35">
        <v>11554.09</v>
      </c>
      <c r="F42" s="78">
        <f>D42-E42</f>
        <v>28347.59</v>
      </c>
      <c r="G42" s="76">
        <f>C42-E42</f>
        <v>148965.91</v>
      </c>
    </row>
    <row r="43" spans="1:7" s="6" customFormat="1" ht="21">
      <c r="A43" s="35"/>
      <c r="B43" s="35"/>
      <c r="C43" s="35"/>
      <c r="D43" s="35"/>
      <c r="E43" s="35"/>
      <c r="F43" s="78"/>
      <c r="G43" s="35"/>
    </row>
    <row r="44" s="29" customFormat="1" ht="15"/>
    <row r="45" ht="15">
      <c r="G45" s="29"/>
    </row>
    <row r="46" ht="15">
      <c r="G46" s="29"/>
    </row>
  </sheetData>
  <sheetProtection/>
  <mergeCells count="4">
    <mergeCell ref="A13:E13"/>
    <mergeCell ref="A17:E17"/>
    <mergeCell ref="A35:A38"/>
    <mergeCell ref="B35:B38"/>
  </mergeCells>
  <printOptions/>
  <pageMargins left="0.25" right="0.25" top="0.75" bottom="0.75" header="0.3" footer="0.3"/>
  <pageSetup horizontalDpi="1200" verticalDpi="1200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15">
      <selection activeCell="G23" sqref="G23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129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130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31225.35</v>
      </c>
      <c r="F14" s="35">
        <v>23509.78</v>
      </c>
      <c r="G14" s="35">
        <f>E14-F14</f>
        <v>7715.57</v>
      </c>
    </row>
    <row r="15" spans="3:7" s="6" customFormat="1" ht="21">
      <c r="C15" s="35">
        <v>2</v>
      </c>
      <c r="D15" s="35" t="s">
        <v>69</v>
      </c>
      <c r="E15" s="35">
        <v>9014.29</v>
      </c>
      <c r="F15" s="35">
        <v>6786.74</v>
      </c>
      <c r="G15" s="35">
        <f>E15-F15</f>
        <v>2227.550000000001</v>
      </c>
    </row>
    <row r="16" spans="3:7" s="6" customFormat="1" ht="41.25">
      <c r="C16" s="35"/>
      <c r="D16" s="28" t="s">
        <v>12</v>
      </c>
      <c r="E16" s="36">
        <f>SUM(E14:E15)</f>
        <v>40239.64</v>
      </c>
      <c r="F16" s="36">
        <f>SUM(F14:F15)</f>
        <v>30296.519999999997</v>
      </c>
      <c r="G16" s="36">
        <f>SUM(G14:G15)</f>
        <v>9943.12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135391.84</v>
      </c>
      <c r="F18" s="37">
        <v>101583.62</v>
      </c>
      <c r="G18" s="38">
        <f>E18-F18</f>
        <v>33808.22</v>
      </c>
    </row>
    <row r="19" spans="3:7" s="6" customFormat="1" ht="21">
      <c r="C19" s="35">
        <v>4</v>
      </c>
      <c r="D19" s="39" t="s">
        <v>15</v>
      </c>
      <c r="E19" s="37">
        <v>20560.83</v>
      </c>
      <c r="F19" s="37">
        <v>16371.71</v>
      </c>
      <c r="G19" s="38">
        <f>E19-F19</f>
        <v>4189.120000000003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11778.67</v>
      </c>
      <c r="F21" s="37">
        <v>9302.98</v>
      </c>
      <c r="G21" s="38">
        <f>E21-F21</f>
        <v>2475.6900000000005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167731.34</v>
      </c>
      <c r="F23" s="42">
        <f>F22+F21+F20+F19+F18</f>
        <v>127258.31</v>
      </c>
      <c r="G23" s="43">
        <f>E23-F23</f>
        <v>40473.03</v>
      </c>
    </row>
    <row r="24" spans="3:7" s="6" customFormat="1" ht="41.25">
      <c r="C24" s="35"/>
      <c r="D24" s="28" t="s">
        <v>19</v>
      </c>
      <c r="E24" s="36">
        <f>E23+E16</f>
        <v>207970.97999999998</v>
      </c>
      <c r="F24" s="36">
        <f>F23+F16</f>
        <v>157554.83</v>
      </c>
      <c r="G24" s="36">
        <f>G23+G16</f>
        <v>50416.15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31225.35</v>
      </c>
      <c r="G29" s="54">
        <f>F14-E14</f>
        <v>-7715.57</v>
      </c>
    </row>
    <row r="30" spans="3:7" s="6" customFormat="1" ht="21">
      <c r="C30" s="55">
        <v>2</v>
      </c>
      <c r="D30" s="56" t="s">
        <v>11</v>
      </c>
      <c r="E30" s="39" t="s">
        <v>131</v>
      </c>
      <c r="F30" s="57">
        <v>17651.2</v>
      </c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17651.2</v>
      </c>
      <c r="G32" s="62">
        <f>F15-F32</f>
        <v>-10864.460000000001</v>
      </c>
    </row>
    <row r="33" spans="3:7" s="6" customFormat="1" ht="21">
      <c r="C33" s="51">
        <v>3</v>
      </c>
      <c r="D33" s="28" t="s">
        <v>75</v>
      </c>
      <c r="E33" s="72" t="s">
        <v>98</v>
      </c>
      <c r="F33" s="55"/>
      <c r="G33" s="35"/>
    </row>
    <row r="34" spans="3:7" s="6" customFormat="1" ht="21">
      <c r="C34" s="92"/>
      <c r="D34" s="89"/>
      <c r="E34" s="64" t="s">
        <v>97</v>
      </c>
      <c r="F34" s="55"/>
      <c r="G34" s="35"/>
    </row>
    <row r="35" spans="3:7" s="6" customFormat="1" ht="21">
      <c r="C35" s="90"/>
      <c r="D35" s="90"/>
      <c r="E35" s="72" t="s">
        <v>37</v>
      </c>
      <c r="F35" s="55"/>
      <c r="G35" s="35"/>
    </row>
    <row r="36" spans="3:7" s="6" customFormat="1" ht="21">
      <c r="C36" s="90"/>
      <c r="D36" s="90"/>
      <c r="E36" s="72" t="s">
        <v>101</v>
      </c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B1">
      <selection activeCell="F40" sqref="F40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132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133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28068.25</v>
      </c>
      <c r="F14" s="35">
        <v>14028.44</v>
      </c>
      <c r="G14" s="35">
        <f>E14-F14</f>
        <v>14039.81</v>
      </c>
    </row>
    <row r="15" spans="3:7" s="6" customFormat="1" ht="21">
      <c r="C15" s="35">
        <v>2</v>
      </c>
      <c r="D15" s="35" t="s">
        <v>69</v>
      </c>
      <c r="E15" s="35">
        <v>8103.05</v>
      </c>
      <c r="F15" s="35">
        <v>4049.88</v>
      </c>
      <c r="G15" s="35">
        <f>E15-F15</f>
        <v>4053.17</v>
      </c>
    </row>
    <row r="16" spans="3:7" s="6" customFormat="1" ht="41.25">
      <c r="C16" s="35"/>
      <c r="D16" s="28" t="s">
        <v>12</v>
      </c>
      <c r="E16" s="36">
        <f>SUM(E14:E15)</f>
        <v>36171.3</v>
      </c>
      <c r="F16" s="36">
        <f>SUM(F14:F15)</f>
        <v>18078.32</v>
      </c>
      <c r="G16" s="36">
        <f>SUM(G14:G15)</f>
        <v>18092.98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121703.37</v>
      </c>
      <c r="F18" s="37">
        <v>60607.2</v>
      </c>
      <c r="G18" s="38">
        <f>E18-F18</f>
        <v>61096.17</v>
      </c>
    </row>
    <row r="19" spans="3:7" s="6" customFormat="1" ht="21">
      <c r="C19" s="35">
        <v>4</v>
      </c>
      <c r="D19" s="39" t="s">
        <v>15</v>
      </c>
      <c r="E19" s="37">
        <v>20953.98</v>
      </c>
      <c r="F19" s="37">
        <v>9536.4</v>
      </c>
      <c r="G19" s="38">
        <f>E19-F19</f>
        <v>11417.58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11921.31</v>
      </c>
      <c r="F21" s="37">
        <v>5401.03</v>
      </c>
      <c r="G21" s="38">
        <f>E21-F21</f>
        <v>6520.28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154578.66</v>
      </c>
      <c r="F23" s="42">
        <f>F22+F21+F20+F19+F18</f>
        <v>75544.63</v>
      </c>
      <c r="G23" s="43">
        <f>E23-F23</f>
        <v>79034.03</v>
      </c>
    </row>
    <row r="24" spans="3:7" s="6" customFormat="1" ht="41.25">
      <c r="C24" s="35"/>
      <c r="D24" s="28" t="s">
        <v>19</v>
      </c>
      <c r="E24" s="36">
        <f>E23+E16</f>
        <v>190749.96000000002</v>
      </c>
      <c r="F24" s="36">
        <f>F23+F16</f>
        <v>93622.95000000001</v>
      </c>
      <c r="G24" s="36">
        <f>G23+G16</f>
        <v>97127.01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28068.25</v>
      </c>
      <c r="G29" s="54">
        <f>F14-E14</f>
        <v>-14039.81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4049.88</v>
      </c>
    </row>
    <row r="33" spans="3:7" s="6" customFormat="1" ht="21">
      <c r="C33" s="51">
        <v>3</v>
      </c>
      <c r="D33" s="28" t="s">
        <v>75</v>
      </c>
      <c r="E33" s="72" t="s">
        <v>98</v>
      </c>
      <c r="F33" s="55"/>
      <c r="G33" s="35"/>
    </row>
    <row r="34" spans="3:7" s="6" customFormat="1" ht="21">
      <c r="C34" s="92"/>
      <c r="D34" s="89"/>
      <c r="E34" s="64" t="s">
        <v>31</v>
      </c>
      <c r="F34" s="55"/>
      <c r="G34" s="35"/>
    </row>
    <row r="35" spans="3:7" s="6" customFormat="1" ht="21">
      <c r="C35" s="90"/>
      <c r="D35" s="90"/>
      <c r="E35" s="72" t="s">
        <v>99</v>
      </c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13">
      <selection activeCell="E38" sqref="E38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134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135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38400.75</v>
      </c>
      <c r="F14" s="35">
        <v>19133.02</v>
      </c>
      <c r="G14" s="35">
        <f>E14-F14</f>
        <v>19267.73</v>
      </c>
    </row>
    <row r="15" spans="3:7" s="6" customFormat="1" ht="21">
      <c r="C15" s="35">
        <v>2</v>
      </c>
      <c r="D15" s="35" t="s">
        <v>69</v>
      </c>
      <c r="E15" s="35">
        <v>11079.03</v>
      </c>
      <c r="F15" s="35">
        <v>5523.46</v>
      </c>
      <c r="G15" s="35">
        <f>E15-F15</f>
        <v>5555.570000000001</v>
      </c>
    </row>
    <row r="16" spans="3:7" s="6" customFormat="1" ht="41.25">
      <c r="C16" s="35"/>
      <c r="D16" s="28" t="s">
        <v>12</v>
      </c>
      <c r="E16" s="36">
        <f>SUM(E14:E15)</f>
        <v>49479.78</v>
      </c>
      <c r="F16" s="36">
        <f>SUM(F14:F15)</f>
        <v>24656.48</v>
      </c>
      <c r="G16" s="36">
        <f>SUM(G14:G15)</f>
        <v>24823.3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470409.2</v>
      </c>
      <c r="F18" s="37">
        <v>82684.7</v>
      </c>
      <c r="G18" s="38">
        <f>E18-F18</f>
        <v>387724.5</v>
      </c>
    </row>
    <row r="19" spans="3:7" s="6" customFormat="1" ht="21">
      <c r="C19" s="35">
        <v>4</v>
      </c>
      <c r="D19" s="39" t="s">
        <v>15</v>
      </c>
      <c r="E19" s="37">
        <v>23413.18</v>
      </c>
      <c r="F19" s="37">
        <v>12149.78</v>
      </c>
      <c r="G19" s="38">
        <f>E19-F19</f>
        <v>11263.4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13311.47</v>
      </c>
      <c r="F21" s="37">
        <v>6894.05</v>
      </c>
      <c r="G21" s="38">
        <f>E21-F21</f>
        <v>6417.419999999999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507133.85000000003</v>
      </c>
      <c r="F23" s="42">
        <f>F22+F21+F20+F19+F18</f>
        <v>101728.53</v>
      </c>
      <c r="G23" s="43">
        <f>E23-F23</f>
        <v>405405.32000000007</v>
      </c>
    </row>
    <row r="24" spans="3:7" s="6" customFormat="1" ht="41.25">
      <c r="C24" s="35"/>
      <c r="D24" s="28" t="s">
        <v>19</v>
      </c>
      <c r="E24" s="36">
        <f>E23+E16</f>
        <v>556613.63</v>
      </c>
      <c r="F24" s="36">
        <f>F23+F16</f>
        <v>126385.01</v>
      </c>
      <c r="G24" s="36">
        <f>G23+G16</f>
        <v>430228.62000000005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38400.75</v>
      </c>
      <c r="G29" s="54">
        <f>F14-E14</f>
        <v>-19267.73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5523.46</v>
      </c>
    </row>
    <row r="33" spans="3:7" s="6" customFormat="1" ht="21">
      <c r="C33" s="51">
        <v>3</v>
      </c>
      <c r="D33" s="28" t="s">
        <v>75</v>
      </c>
      <c r="E33" s="64" t="s">
        <v>97</v>
      </c>
      <c r="F33" s="55"/>
      <c r="G33" s="35"/>
    </row>
    <row r="34" spans="3:7" s="6" customFormat="1" ht="21">
      <c r="C34" s="92"/>
      <c r="D34" s="89"/>
      <c r="E34" s="64" t="s">
        <v>99</v>
      </c>
      <c r="F34" s="55"/>
      <c r="G34" s="35"/>
    </row>
    <row r="35" spans="3:7" s="6" customFormat="1" ht="21">
      <c r="C35" s="90"/>
      <c r="D35" s="90"/>
      <c r="E35" s="72"/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32">
      <selection activeCell="G40" sqref="G40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138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139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31264.75</v>
      </c>
      <c r="F14" s="35">
        <v>21404.21</v>
      </c>
      <c r="G14" s="35">
        <f>E14-F14</f>
        <v>9860.54</v>
      </c>
    </row>
    <row r="15" spans="3:7" s="6" customFormat="1" ht="21">
      <c r="C15" s="35">
        <v>2</v>
      </c>
      <c r="D15" s="35" t="s">
        <v>69</v>
      </c>
      <c r="E15" s="35">
        <v>9025.65</v>
      </c>
      <c r="F15" s="35">
        <v>6179.19</v>
      </c>
      <c r="G15" s="35">
        <f>E15-F15</f>
        <v>2846.46</v>
      </c>
    </row>
    <row r="16" spans="3:7" s="6" customFormat="1" ht="41.25">
      <c r="C16" s="35"/>
      <c r="D16" s="28" t="s">
        <v>12</v>
      </c>
      <c r="E16" s="36">
        <f>SUM(E14:E15)</f>
        <v>40290.4</v>
      </c>
      <c r="F16" s="36">
        <f>SUM(F14:F15)</f>
        <v>27583.399999999998</v>
      </c>
      <c r="G16" s="36">
        <f>SUM(G14:G15)</f>
        <v>12707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135562.83</v>
      </c>
      <c r="F18" s="37">
        <v>92585.51</v>
      </c>
      <c r="G18" s="38">
        <f>E18-F18</f>
        <v>42977.31999999999</v>
      </c>
    </row>
    <row r="19" spans="3:7" s="6" customFormat="1" ht="21">
      <c r="C19" s="35">
        <v>4</v>
      </c>
      <c r="D19" s="39" t="s">
        <v>15</v>
      </c>
      <c r="E19" s="37">
        <v>17119.7</v>
      </c>
      <c r="F19" s="37">
        <v>12360.91</v>
      </c>
      <c r="G19" s="38">
        <f>E19-F19</f>
        <v>4758.790000000001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9779.45</v>
      </c>
      <c r="F21" s="37">
        <v>7059.18</v>
      </c>
      <c r="G21" s="38">
        <f>E21-F21</f>
        <v>2720.2700000000004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162461.97999999998</v>
      </c>
      <c r="F23" s="42">
        <f>F22+F21+F20+F19+F18</f>
        <v>112005.59999999999</v>
      </c>
      <c r="G23" s="43">
        <f>E23-F23</f>
        <v>50456.37999999999</v>
      </c>
    </row>
    <row r="24" spans="3:7" s="6" customFormat="1" ht="41.25">
      <c r="C24" s="35"/>
      <c r="D24" s="28" t="s">
        <v>19</v>
      </c>
      <c r="E24" s="36">
        <f>E23+E16</f>
        <v>202752.37999999998</v>
      </c>
      <c r="F24" s="36">
        <f>F23+F16</f>
        <v>139589</v>
      </c>
      <c r="G24" s="36">
        <f>G23+G16</f>
        <v>63163.37999999999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31264.75</v>
      </c>
      <c r="G29" s="54">
        <f>F14-E14</f>
        <v>-9860.54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6179.19</v>
      </c>
    </row>
    <row r="33" spans="3:7" s="6" customFormat="1" ht="36">
      <c r="C33" s="51">
        <v>3</v>
      </c>
      <c r="D33" s="28" t="s">
        <v>75</v>
      </c>
      <c r="E33" s="64" t="s">
        <v>115</v>
      </c>
      <c r="F33" s="55"/>
      <c r="G33" s="35"/>
    </row>
    <row r="34" spans="3:7" s="6" customFormat="1" ht="21">
      <c r="C34" s="92"/>
      <c r="D34" s="89"/>
      <c r="E34" s="72" t="s">
        <v>98</v>
      </c>
      <c r="F34" s="55"/>
      <c r="G34" s="35"/>
    </row>
    <row r="35" spans="3:7" s="6" customFormat="1" ht="21">
      <c r="C35" s="90"/>
      <c r="D35" s="90"/>
      <c r="E35" s="72" t="s">
        <v>136</v>
      </c>
      <c r="F35" s="55"/>
      <c r="G35" s="35"/>
    </row>
    <row r="36" spans="3:7" s="6" customFormat="1" ht="21">
      <c r="C36" s="90"/>
      <c r="D36" s="90"/>
      <c r="E36" s="72" t="s">
        <v>57</v>
      </c>
      <c r="F36" s="55"/>
      <c r="G36" s="35"/>
    </row>
    <row r="37" spans="3:7" s="6" customFormat="1" ht="21">
      <c r="C37" s="90"/>
      <c r="D37" s="90"/>
      <c r="E37" s="72" t="s">
        <v>137</v>
      </c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G41"/>
  <sheetViews>
    <sheetView view="pageBreakPreview" zoomScale="73" zoomScaleSheetLayoutView="73" zoomScalePageLayoutView="0" workbookViewId="0" topLeftCell="A29">
      <selection activeCell="E31" sqref="E31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140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141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16183.47</v>
      </c>
      <c r="F14" s="35">
        <v>11662.12</v>
      </c>
      <c r="G14" s="35">
        <f>E14-F14</f>
        <v>4521.3499999999985</v>
      </c>
    </row>
    <row r="15" spans="3:7" s="6" customFormat="1" ht="21">
      <c r="C15" s="35">
        <v>2</v>
      </c>
      <c r="D15" s="35" t="s">
        <v>69</v>
      </c>
      <c r="E15" s="35"/>
      <c r="F15" s="35"/>
      <c r="G15" s="35">
        <f>E15-F15</f>
        <v>0</v>
      </c>
    </row>
    <row r="16" spans="3:7" s="6" customFormat="1" ht="41.25">
      <c r="C16" s="35"/>
      <c r="D16" s="28" t="s">
        <v>12</v>
      </c>
      <c r="E16" s="36">
        <f>SUM(E14:E15)</f>
        <v>16183.47</v>
      </c>
      <c r="F16" s="36">
        <f>SUM(F14:F15)</f>
        <v>11662.12</v>
      </c>
      <c r="G16" s="36">
        <f>SUM(G14:G15)</f>
        <v>4521.3499999999985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70169.94</v>
      </c>
      <c r="F18" s="37">
        <v>50367.58</v>
      </c>
      <c r="G18" s="38">
        <f>E18-F18</f>
        <v>19802.36</v>
      </c>
    </row>
    <row r="19" spans="3:7" s="6" customFormat="1" ht="21">
      <c r="C19" s="35">
        <v>4</v>
      </c>
      <c r="D19" s="39" t="s">
        <v>15</v>
      </c>
      <c r="E19" s="37">
        <v>12542.32</v>
      </c>
      <c r="F19" s="37">
        <v>9232.33</v>
      </c>
      <c r="G19" s="38">
        <f>E19-F19</f>
        <v>3309.99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7283.07</v>
      </c>
      <c r="F21" s="37">
        <v>5402.36</v>
      </c>
      <c r="G21" s="38">
        <f>E21-F21</f>
        <v>1880.71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89995.33</v>
      </c>
      <c r="F23" s="42">
        <f>F22+F21+F20+F19+F18</f>
        <v>65002.270000000004</v>
      </c>
      <c r="G23" s="43">
        <f>E23-F23</f>
        <v>24993.059999999998</v>
      </c>
    </row>
    <row r="24" spans="3:7" s="6" customFormat="1" ht="41.25">
      <c r="C24" s="35"/>
      <c r="D24" s="28" t="s">
        <v>19</v>
      </c>
      <c r="E24" s="36">
        <f>E23+E16</f>
        <v>106178.8</v>
      </c>
      <c r="F24" s="36">
        <f>F23+F16</f>
        <v>76664.39</v>
      </c>
      <c r="G24" s="36">
        <f>G23+G16</f>
        <v>29514.409999999996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16183.47</v>
      </c>
      <c r="G29" s="54">
        <f>F14-E14</f>
        <v>-4521.3499999999985</v>
      </c>
    </row>
    <row r="30" spans="3:7" s="6" customFormat="1" ht="21">
      <c r="C30" s="55">
        <v>2</v>
      </c>
      <c r="D30" s="56" t="s">
        <v>11</v>
      </c>
      <c r="E30" s="39" t="s">
        <v>142</v>
      </c>
      <c r="F30" s="57">
        <v>364</v>
      </c>
      <c r="G30" s="35"/>
    </row>
    <row r="31" spans="3:7" s="6" customFormat="1" ht="21">
      <c r="C31" s="67"/>
      <c r="D31" s="68"/>
      <c r="E31" s="39" t="s">
        <v>145</v>
      </c>
      <c r="F31" s="57">
        <v>187.2</v>
      </c>
      <c r="G31" s="35"/>
    </row>
    <row r="32" spans="3:7" s="6" customFormat="1" ht="21">
      <c r="C32" s="67"/>
      <c r="D32" s="68"/>
      <c r="E32" s="72"/>
      <c r="F32" s="57"/>
      <c r="G32" s="35"/>
    </row>
    <row r="33" spans="3:7" s="6" customFormat="1" ht="21">
      <c r="C33" s="55"/>
      <c r="D33" s="59"/>
      <c r="E33" s="60" t="s">
        <v>83</v>
      </c>
      <c r="F33" s="61">
        <f>SUM(F30:F32)</f>
        <v>551.2</v>
      </c>
      <c r="G33" s="62">
        <f>F15-F33</f>
        <v>-551.2</v>
      </c>
    </row>
    <row r="34" spans="3:7" s="6" customFormat="1" ht="21">
      <c r="C34" s="51">
        <v>3</v>
      </c>
      <c r="D34" s="28" t="s">
        <v>75</v>
      </c>
      <c r="E34" s="64" t="s">
        <v>115</v>
      </c>
      <c r="F34" s="55"/>
      <c r="G34" s="35"/>
    </row>
    <row r="35" spans="3:7" s="6" customFormat="1" ht="21">
      <c r="C35" s="92"/>
      <c r="D35" s="89"/>
      <c r="E35" s="72" t="s">
        <v>37</v>
      </c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0"/>
      <c r="D38" s="90"/>
      <c r="E38" s="72"/>
      <c r="F38" s="55"/>
      <c r="G38" s="35"/>
    </row>
    <row r="39" spans="3:7" s="6" customFormat="1" ht="21">
      <c r="C39" s="91"/>
      <c r="D39" s="91"/>
      <c r="E39" s="72"/>
      <c r="F39" s="55"/>
      <c r="G39" s="35"/>
    </row>
    <row r="40" spans="3:7" s="6" customFormat="1" ht="21">
      <c r="C40" s="71"/>
      <c r="D40" s="71"/>
      <c r="E40" s="72"/>
      <c r="F40" s="55"/>
      <c r="G40" s="35"/>
    </row>
    <row r="41" s="30" customFormat="1" ht="21">
      <c r="C41" s="6" t="s">
        <v>61</v>
      </c>
    </row>
    <row r="42" s="29" customFormat="1" ht="15"/>
  </sheetData>
  <sheetProtection/>
  <mergeCells count="4">
    <mergeCell ref="C13:G13"/>
    <mergeCell ref="C17:G17"/>
    <mergeCell ref="C35:C39"/>
    <mergeCell ref="D35:D39"/>
  </mergeCells>
  <printOptions/>
  <pageMargins left="0.25" right="0.25" top="0.75" bottom="0.75" header="0.3" footer="0.3"/>
  <pageSetup horizontalDpi="1200" verticalDpi="1200" orientation="portrait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B10">
      <selection activeCell="E28" sqref="E28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143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144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30911.05</v>
      </c>
      <c r="F14" s="35">
        <v>21110.1</v>
      </c>
      <c r="G14" s="35">
        <f>E14-F14</f>
        <v>9800.95</v>
      </c>
    </row>
    <row r="15" spans="3:7" s="6" customFormat="1" ht="21">
      <c r="C15" s="35">
        <v>2</v>
      </c>
      <c r="D15" s="35" t="s">
        <v>69</v>
      </c>
      <c r="E15" s="35">
        <v>8923.65</v>
      </c>
      <c r="F15" s="35">
        <v>6094.2</v>
      </c>
      <c r="G15" s="35">
        <f>E15-F15</f>
        <v>2829.45</v>
      </c>
    </row>
    <row r="16" spans="3:7" s="6" customFormat="1" ht="41.25">
      <c r="C16" s="35"/>
      <c r="D16" s="28" t="s">
        <v>12</v>
      </c>
      <c r="E16" s="36">
        <f>SUM(E14:E15)</f>
        <v>39834.7</v>
      </c>
      <c r="F16" s="36">
        <f>SUM(F14:F15)</f>
        <v>27204.3</v>
      </c>
      <c r="G16" s="36">
        <f>SUM(G14:G15)</f>
        <v>12630.400000000001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133684.99</v>
      </c>
      <c r="F18" s="37">
        <v>90805.05</v>
      </c>
      <c r="G18" s="38">
        <f>E18-F18</f>
        <v>42879.93999999999</v>
      </c>
    </row>
    <row r="19" spans="3:7" s="6" customFormat="1" ht="21">
      <c r="C19" s="35">
        <v>4</v>
      </c>
      <c r="D19" s="39" t="s">
        <v>15</v>
      </c>
      <c r="E19" s="37">
        <v>18664.63</v>
      </c>
      <c r="F19" s="37">
        <v>12958.82</v>
      </c>
      <c r="G19" s="38">
        <f>E19-F19</f>
        <v>5705.810000000001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10640.58</v>
      </c>
      <c r="F21" s="37">
        <v>7388.91</v>
      </c>
      <c r="G21" s="38">
        <f>E21-F21</f>
        <v>3251.67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162990.19999999998</v>
      </c>
      <c r="F23" s="42">
        <f>F22+F21+F20+F19+F18</f>
        <v>111152.78</v>
      </c>
      <c r="G23" s="43">
        <f>E23-F23</f>
        <v>51837.419999999984</v>
      </c>
    </row>
    <row r="24" spans="3:7" s="6" customFormat="1" ht="41.25">
      <c r="C24" s="35"/>
      <c r="D24" s="28" t="s">
        <v>19</v>
      </c>
      <c r="E24" s="36">
        <f>E23+E16</f>
        <v>202824.89999999997</v>
      </c>
      <c r="F24" s="36">
        <f>F23+F16</f>
        <v>138357.08</v>
      </c>
      <c r="G24" s="36">
        <f>G23+G16</f>
        <v>64467.819999999985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30911.05</v>
      </c>
      <c r="G29" s="54">
        <f>F14-E14</f>
        <v>-9800.95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6094.2</v>
      </c>
    </row>
    <row r="33" spans="3:7" s="6" customFormat="1" ht="21">
      <c r="C33" s="51">
        <v>3</v>
      </c>
      <c r="D33" s="28" t="s">
        <v>75</v>
      </c>
      <c r="E33" s="72" t="s">
        <v>146</v>
      </c>
      <c r="F33" s="55"/>
      <c r="G33" s="35"/>
    </row>
    <row r="34" spans="3:7" s="6" customFormat="1" ht="21">
      <c r="C34" s="92"/>
      <c r="D34" s="89"/>
      <c r="E34" s="72" t="s">
        <v>147</v>
      </c>
      <c r="F34" s="55"/>
      <c r="G34" s="35"/>
    </row>
    <row r="35" spans="3:7" s="6" customFormat="1" ht="21">
      <c r="C35" s="90"/>
      <c r="D35" s="90"/>
      <c r="E35" s="72"/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42" zoomScaleSheetLayoutView="42" zoomScalePageLayoutView="0" workbookViewId="0" topLeftCell="A16">
      <selection activeCell="D16" sqref="D16"/>
    </sheetView>
  </sheetViews>
  <sheetFormatPr defaultColWidth="9.140625" defaultRowHeight="15"/>
  <cols>
    <col min="1" max="1" width="38.57421875" style="0" customWidth="1"/>
    <col min="2" max="2" width="22.7109375" style="0" customWidth="1"/>
    <col min="3" max="3" width="20.28125" style="0" customWidth="1"/>
    <col min="4" max="4" width="90.7109375" style="0" customWidth="1"/>
    <col min="5" max="5" width="23.140625" style="0" customWidth="1"/>
    <col min="6" max="6" width="23.28125" style="0" customWidth="1"/>
    <col min="7" max="7" width="27.8515625" style="0" customWidth="1"/>
    <col min="10" max="10" width="21.28125" style="0" customWidth="1"/>
  </cols>
  <sheetData>
    <row r="1" spans="1:7" s="3" customFormat="1" ht="45.75">
      <c r="A1" s="11" t="s">
        <v>21</v>
      </c>
      <c r="B1" s="11"/>
      <c r="C1" s="11"/>
      <c r="D1" s="11"/>
      <c r="E1" s="11"/>
      <c r="F1" s="11"/>
      <c r="G1" s="8"/>
    </row>
    <row r="2" spans="1:7" s="3" customFormat="1" ht="45.75">
      <c r="A2" s="11" t="s">
        <v>20</v>
      </c>
      <c r="B2" s="11"/>
      <c r="C2" s="11"/>
      <c r="D2" s="11"/>
      <c r="E2" s="11"/>
      <c r="F2" s="11"/>
      <c r="G2" s="8"/>
    </row>
    <row r="3" spans="2:7" ht="26.25">
      <c r="B3" s="2" t="s">
        <v>26</v>
      </c>
      <c r="C3" s="2"/>
      <c r="D3" s="2"/>
      <c r="E3" s="2"/>
      <c r="F3" s="2"/>
      <c r="G3" s="4"/>
    </row>
    <row r="4" spans="2:7" ht="26.25">
      <c r="B4" s="2" t="s">
        <v>27</v>
      </c>
      <c r="C4" s="2"/>
      <c r="D4" s="2"/>
      <c r="E4" s="2"/>
      <c r="F4" s="2"/>
      <c r="G4" s="4"/>
    </row>
    <row r="6" spans="1:8" s="14" customFormat="1" ht="36">
      <c r="A6" s="12" t="s">
        <v>29</v>
      </c>
      <c r="B6" s="12"/>
      <c r="C6" s="12"/>
      <c r="D6" s="12"/>
      <c r="E6" s="12"/>
      <c r="F6" s="12"/>
      <c r="G6" s="13"/>
      <c r="H6" s="13"/>
    </row>
    <row r="7" spans="1:8" s="14" customFormat="1" ht="36">
      <c r="A7" s="12" t="s">
        <v>33</v>
      </c>
      <c r="B7" s="12"/>
      <c r="C7" s="12"/>
      <c r="D7" s="12"/>
      <c r="E7" s="12"/>
      <c r="F7" s="12"/>
      <c r="G7" s="13"/>
      <c r="H7" s="13"/>
    </row>
    <row r="8" spans="1:8" ht="31.5">
      <c r="A8" s="9"/>
      <c r="B8" s="9"/>
      <c r="C8" s="9"/>
      <c r="D8" s="9" t="s">
        <v>28</v>
      </c>
      <c r="E8" s="9"/>
      <c r="F8" s="9"/>
      <c r="G8" s="5"/>
      <c r="H8" s="1"/>
    </row>
    <row r="9" s="7" customFormat="1" ht="31.5">
      <c r="A9" s="7" t="s">
        <v>34</v>
      </c>
    </row>
    <row r="10" s="7" customFormat="1" ht="31.5"/>
    <row r="11" spans="1:2" ht="21">
      <c r="A11" s="6"/>
      <c r="B11" s="6"/>
    </row>
    <row r="13" spans="1:7" s="15" customFormat="1" ht="28.5">
      <c r="A13" s="83" t="s">
        <v>0</v>
      </c>
      <c r="B13" s="84"/>
      <c r="C13" s="85"/>
      <c r="D13" s="83" t="s">
        <v>1</v>
      </c>
      <c r="E13" s="84"/>
      <c r="F13" s="84"/>
      <c r="G13" s="85"/>
    </row>
    <row r="14" spans="1:7" s="15" customFormat="1" ht="171">
      <c r="A14" s="16" t="s">
        <v>2</v>
      </c>
      <c r="B14" s="16" t="s">
        <v>3</v>
      </c>
      <c r="C14" s="16" t="s">
        <v>4</v>
      </c>
      <c r="D14" s="16" t="s">
        <v>5</v>
      </c>
      <c r="E14" s="16" t="s">
        <v>6</v>
      </c>
      <c r="F14" s="16" t="s">
        <v>7</v>
      </c>
      <c r="G14" s="16" t="s">
        <v>8</v>
      </c>
    </row>
    <row r="15" spans="1:7" ht="70.5" customHeight="1">
      <c r="A15" s="17" t="s">
        <v>9</v>
      </c>
      <c r="B15" s="10"/>
      <c r="C15" s="10"/>
      <c r="D15" s="10"/>
      <c r="E15" s="10"/>
      <c r="F15" s="10"/>
      <c r="G15" s="10"/>
    </row>
    <row r="16" spans="1:7" ht="300" customHeight="1">
      <c r="A16" s="27" t="s">
        <v>10</v>
      </c>
      <c r="B16" s="18">
        <v>22489.59</v>
      </c>
      <c r="C16" s="19"/>
      <c r="D16" s="20" t="s">
        <v>44</v>
      </c>
      <c r="E16" s="19"/>
      <c r="F16" s="10"/>
      <c r="G16" s="10"/>
    </row>
    <row r="17" spans="1:7" ht="36.75" customHeight="1">
      <c r="A17" s="21" t="s">
        <v>11</v>
      </c>
      <c r="B17" s="19">
        <v>10335.2</v>
      </c>
      <c r="C17" s="19"/>
      <c r="D17" s="19" t="s">
        <v>23</v>
      </c>
      <c r="E17" s="19"/>
      <c r="F17" s="10"/>
      <c r="G17" s="10"/>
    </row>
    <row r="18" spans="1:7" ht="36.75" customHeight="1">
      <c r="A18" s="21"/>
      <c r="B18" s="19"/>
      <c r="C18" s="19"/>
      <c r="D18" s="19" t="s">
        <v>37</v>
      </c>
      <c r="E18" s="19"/>
      <c r="F18" s="10"/>
      <c r="G18" s="10"/>
    </row>
    <row r="19" spans="1:7" ht="36.75" customHeight="1">
      <c r="A19" s="21"/>
      <c r="B19" s="19"/>
      <c r="C19" s="19"/>
      <c r="D19" s="19" t="s">
        <v>38</v>
      </c>
      <c r="E19" s="19"/>
      <c r="F19" s="10"/>
      <c r="G19" s="10"/>
    </row>
    <row r="20" spans="1:7" ht="36.75" customHeight="1">
      <c r="A20" s="21"/>
      <c r="B20" s="19"/>
      <c r="C20" s="19"/>
      <c r="D20" s="19" t="s">
        <v>39</v>
      </c>
      <c r="E20" s="19"/>
      <c r="F20" s="10"/>
      <c r="G20" s="10"/>
    </row>
    <row r="21" spans="1:7" ht="36.75" customHeight="1">
      <c r="A21" s="21"/>
      <c r="B21" s="19"/>
      <c r="C21" s="19"/>
      <c r="D21" s="19" t="s">
        <v>40</v>
      </c>
      <c r="E21" s="19"/>
      <c r="F21" s="10"/>
      <c r="G21" s="10"/>
    </row>
    <row r="22" spans="1:7" ht="36.75" customHeight="1">
      <c r="A22" s="19"/>
      <c r="B22" s="19"/>
      <c r="C22" s="19"/>
      <c r="D22" s="19" t="s">
        <v>22</v>
      </c>
      <c r="E22" s="19"/>
      <c r="F22" s="10"/>
      <c r="G22" s="10"/>
    </row>
    <row r="23" spans="1:7" ht="54.75" customHeight="1">
      <c r="A23" s="23" t="s">
        <v>41</v>
      </c>
      <c r="B23" s="25" t="s">
        <v>42</v>
      </c>
      <c r="C23" s="19"/>
      <c r="D23" s="19"/>
      <c r="E23" s="19" t="s">
        <v>43</v>
      </c>
      <c r="F23" s="10"/>
      <c r="G23" s="24">
        <v>2316</v>
      </c>
    </row>
    <row r="24" spans="1:7" ht="51.75">
      <c r="A24" s="21" t="s">
        <v>12</v>
      </c>
      <c r="B24" s="26">
        <f>SUM(B16:B23)</f>
        <v>32824.79</v>
      </c>
      <c r="C24" s="19"/>
      <c r="D24" s="19"/>
      <c r="E24" s="19"/>
      <c r="F24" s="10"/>
      <c r="G24" s="10"/>
    </row>
    <row r="25" spans="1:7" ht="51.75">
      <c r="A25" s="21" t="s">
        <v>13</v>
      </c>
      <c r="B25" s="19"/>
      <c r="C25" s="19"/>
      <c r="D25" s="19"/>
      <c r="E25" s="19"/>
      <c r="F25" s="10"/>
      <c r="G25" s="10"/>
    </row>
    <row r="26" spans="1:7" ht="26.25">
      <c r="A26" s="19" t="s">
        <v>14</v>
      </c>
      <c r="B26" s="19"/>
      <c r="C26" s="19"/>
      <c r="D26" s="19" t="s">
        <v>14</v>
      </c>
      <c r="E26" s="19"/>
      <c r="F26" s="10"/>
      <c r="G26" s="10"/>
    </row>
    <row r="27" spans="1:7" ht="52.5">
      <c r="A27" s="19" t="s">
        <v>15</v>
      </c>
      <c r="B27" s="19">
        <v>14195.13</v>
      </c>
      <c r="C27" s="19"/>
      <c r="D27" s="19" t="s">
        <v>15</v>
      </c>
      <c r="E27" s="19"/>
      <c r="F27" s="10"/>
      <c r="G27" s="10"/>
    </row>
    <row r="28" spans="1:7" ht="52.5">
      <c r="A28" s="19" t="s">
        <v>24</v>
      </c>
      <c r="B28" s="19"/>
      <c r="C28" s="19"/>
      <c r="D28" s="19" t="s">
        <v>24</v>
      </c>
      <c r="E28" s="19"/>
      <c r="F28" s="10"/>
      <c r="G28" s="10"/>
    </row>
    <row r="29" spans="1:7" ht="26.25">
      <c r="A29" s="19" t="s">
        <v>16</v>
      </c>
      <c r="B29" s="19">
        <v>12716.5</v>
      </c>
      <c r="C29" s="19"/>
      <c r="D29" s="19" t="s">
        <v>16</v>
      </c>
      <c r="E29" s="19"/>
      <c r="F29" s="10"/>
      <c r="G29" s="10"/>
    </row>
    <row r="30" spans="1:7" ht="52.5">
      <c r="A30" s="19" t="s">
        <v>17</v>
      </c>
      <c r="B30" s="19">
        <v>18113.23</v>
      </c>
      <c r="C30" s="19"/>
      <c r="D30" s="19" t="s">
        <v>17</v>
      </c>
      <c r="E30" s="19"/>
      <c r="F30" s="10"/>
      <c r="G30" s="10"/>
    </row>
    <row r="31" spans="1:7" ht="77.25">
      <c r="A31" s="21" t="s">
        <v>18</v>
      </c>
      <c r="B31" s="22">
        <f>B24+B27+B29+B30</f>
        <v>77849.65</v>
      </c>
      <c r="C31" s="19"/>
      <c r="D31" s="19"/>
      <c r="E31" s="19"/>
      <c r="F31" s="10"/>
      <c r="G31" s="10"/>
    </row>
    <row r="32" spans="1:7" ht="77.25">
      <c r="A32" s="21" t="s">
        <v>19</v>
      </c>
      <c r="B32" s="26">
        <f>B24+B31</f>
        <v>110674.44</v>
      </c>
      <c r="C32" s="19"/>
      <c r="D32" s="19"/>
      <c r="E32" s="19"/>
      <c r="F32" s="10"/>
      <c r="G32" s="10"/>
    </row>
    <row r="33" spans="1:7" ht="51.75">
      <c r="A33" s="21" t="s">
        <v>25</v>
      </c>
      <c r="B33" s="19"/>
      <c r="C33" s="19"/>
      <c r="D33" s="19"/>
      <c r="E33" s="19"/>
      <c r="F33" s="10"/>
      <c r="G33" s="10"/>
    </row>
    <row r="34" spans="1:7" ht="23.25">
      <c r="A34" s="10"/>
      <c r="B34" s="10"/>
      <c r="C34" s="10"/>
      <c r="D34" s="10"/>
      <c r="E34" s="10"/>
      <c r="F34" s="10"/>
      <c r="G34" s="10"/>
    </row>
  </sheetData>
  <sheetProtection/>
  <mergeCells count="2">
    <mergeCell ref="A13:C13"/>
    <mergeCell ref="D13:G13"/>
  </mergeCells>
  <printOptions/>
  <pageMargins left="0.2362204724409449" right="0.03937007874015748" top="0.7480314960629921" bottom="0.7480314960629921" header="0.31496062992125984" footer="0.31496062992125984"/>
  <pageSetup horizontalDpi="1200" verticalDpi="1200" orientation="portrait" paperSize="9" scale="38" r:id="rId2"/>
  <rowBreaks count="1" manualBreakCount="1">
    <brk id="3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30">
      <selection activeCell="E39" sqref="E39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148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149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31368.9</v>
      </c>
      <c r="F14" s="35">
        <v>20302.47</v>
      </c>
      <c r="G14" s="35">
        <f>E14-F14</f>
        <v>11066.43</v>
      </c>
    </row>
    <row r="15" spans="3:7" s="6" customFormat="1" ht="21">
      <c r="C15" s="35">
        <v>2</v>
      </c>
      <c r="D15" s="35" t="s">
        <v>69</v>
      </c>
      <c r="E15" s="35">
        <v>8911.7</v>
      </c>
      <c r="F15" s="35">
        <v>5767.81</v>
      </c>
      <c r="G15" s="35">
        <f>E15-F15</f>
        <v>3143.8900000000003</v>
      </c>
    </row>
    <row r="16" spans="3:7" s="6" customFormat="1" ht="41.25">
      <c r="C16" s="35"/>
      <c r="D16" s="28" t="s">
        <v>12</v>
      </c>
      <c r="E16" s="36">
        <f>SUM(E14:E15)</f>
        <v>40280.600000000006</v>
      </c>
      <c r="F16" s="36">
        <f>SUM(F14:F15)</f>
        <v>26070.280000000002</v>
      </c>
      <c r="G16" s="36">
        <f>SUM(G14:G15)</f>
        <v>14210.32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133850.48</v>
      </c>
      <c r="F18" s="37">
        <v>86336.84</v>
      </c>
      <c r="G18" s="38">
        <f>E18-F18</f>
        <v>47513.640000000014</v>
      </c>
    </row>
    <row r="19" spans="3:7" s="6" customFormat="1" ht="21">
      <c r="C19" s="35">
        <v>4</v>
      </c>
      <c r="D19" s="39" t="s">
        <v>15</v>
      </c>
      <c r="E19" s="37">
        <v>15479.59</v>
      </c>
      <c r="F19" s="37">
        <v>10828.86</v>
      </c>
      <c r="G19" s="38">
        <f>E19-F19</f>
        <v>4650.73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8793.59</v>
      </c>
      <c r="F21" s="37">
        <v>6151.53</v>
      </c>
      <c r="G21" s="38">
        <f>E21-F21</f>
        <v>2642.0600000000004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158123.66</v>
      </c>
      <c r="F23" s="42">
        <f>F22+F21+F20+F19+F18</f>
        <v>103317.23</v>
      </c>
      <c r="G23" s="43">
        <f>E23-F23</f>
        <v>54806.43000000001</v>
      </c>
    </row>
    <row r="24" spans="3:7" s="6" customFormat="1" ht="41.25">
      <c r="C24" s="35"/>
      <c r="D24" s="28" t="s">
        <v>19</v>
      </c>
      <c r="E24" s="36">
        <f>E23+E16</f>
        <v>198404.26</v>
      </c>
      <c r="F24" s="36">
        <f>F23+F16</f>
        <v>129387.51</v>
      </c>
      <c r="G24" s="36">
        <f>G23+G16</f>
        <v>69016.75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80">
        <v>31368.9</v>
      </c>
      <c r="G29" s="54">
        <f>F14-E14</f>
        <v>-11066.43</v>
      </c>
    </row>
    <row r="30" spans="3:7" s="6" customFormat="1" ht="21">
      <c r="C30" s="55">
        <v>2</v>
      </c>
      <c r="D30" s="56" t="s">
        <v>11</v>
      </c>
      <c r="E30" s="39" t="s">
        <v>101</v>
      </c>
      <c r="F30" s="57">
        <v>59459</v>
      </c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59459</v>
      </c>
      <c r="G32" s="62">
        <f>F15-F32</f>
        <v>-53691.19</v>
      </c>
    </row>
    <row r="33" spans="3:7" s="6" customFormat="1" ht="21">
      <c r="C33" s="51">
        <v>3</v>
      </c>
      <c r="D33" s="28" t="s">
        <v>75</v>
      </c>
      <c r="E33" s="72" t="s">
        <v>98</v>
      </c>
      <c r="F33" s="55"/>
      <c r="G33" s="35"/>
    </row>
    <row r="34" spans="3:7" s="6" customFormat="1" ht="21">
      <c r="C34" s="92"/>
      <c r="D34" s="89"/>
      <c r="E34" s="72" t="s">
        <v>37</v>
      </c>
      <c r="F34" s="55"/>
      <c r="G34" s="35"/>
    </row>
    <row r="35" spans="3:7" s="6" customFormat="1" ht="21">
      <c r="C35" s="90"/>
      <c r="D35" s="90"/>
      <c r="E35" s="72"/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73" zoomScaleSheetLayoutView="73" zoomScalePageLayoutView="0" workbookViewId="0" topLeftCell="C34">
      <selection activeCell="E6" sqref="E6"/>
    </sheetView>
  </sheetViews>
  <sheetFormatPr defaultColWidth="9.140625" defaultRowHeight="15"/>
  <cols>
    <col min="1" max="1" width="9.00390625" style="0" customWidth="1"/>
    <col min="2" max="2" width="37.8515625" style="0" customWidth="1"/>
    <col min="3" max="3" width="48.57421875" style="0" customWidth="1"/>
    <col min="4" max="4" width="34.140625" style="0" customWidth="1"/>
    <col min="5" max="5" width="28.421875" style="0" customWidth="1"/>
    <col min="6" max="6" width="20.7109375" style="0" customWidth="1"/>
    <col min="7" max="7" width="15.57421875" style="0" customWidth="1"/>
  </cols>
  <sheetData>
    <row r="1" spans="2:4" s="2" customFormat="1" ht="28.5">
      <c r="B1" s="63" t="s">
        <v>77</v>
      </c>
      <c r="C1" s="63"/>
      <c r="D1" s="63"/>
    </row>
    <row r="2" spans="2:4" s="2" customFormat="1" ht="28.5">
      <c r="B2" s="63" t="s">
        <v>78</v>
      </c>
      <c r="C2" s="63"/>
      <c r="D2" s="63"/>
    </row>
    <row r="3" spans="2:5" ht="18.75">
      <c r="B3" s="4" t="s">
        <v>79</v>
      </c>
      <c r="C3" s="4"/>
      <c r="D3" s="4"/>
      <c r="E3" s="31"/>
    </row>
    <row r="4" spans="2:5" ht="18.75">
      <c r="B4" s="4" t="s">
        <v>80</v>
      </c>
      <c r="C4" s="4"/>
      <c r="D4" s="4"/>
      <c r="E4" s="31"/>
    </row>
    <row r="5" spans="2:5" ht="15">
      <c r="B5" s="31"/>
      <c r="C5" s="31"/>
      <c r="D5" s="31"/>
      <c r="E5" s="31"/>
    </row>
    <row r="6" spans="2:4" s="6" customFormat="1" ht="26.25">
      <c r="B6" s="2" t="s">
        <v>81</v>
      </c>
      <c r="C6" s="2"/>
      <c r="D6" s="2"/>
    </row>
    <row r="7" spans="2:4" s="6" customFormat="1" ht="26.25">
      <c r="B7" s="2" t="s">
        <v>150</v>
      </c>
      <c r="C7" s="2"/>
      <c r="D7" s="2"/>
    </row>
    <row r="8" spans="2:4" s="6" customFormat="1" ht="26.25">
      <c r="B8" s="2" t="s">
        <v>82</v>
      </c>
      <c r="C8" s="2"/>
      <c r="D8" s="2"/>
    </row>
    <row r="9" spans="2:5" ht="15">
      <c r="B9" s="31"/>
      <c r="C9" s="31"/>
      <c r="D9" s="31"/>
      <c r="E9" s="31"/>
    </row>
    <row r="10" spans="1:5" ht="21">
      <c r="A10" s="6" t="s">
        <v>151</v>
      </c>
      <c r="B10" s="31"/>
      <c r="C10" s="31"/>
      <c r="D10" s="31"/>
      <c r="E10" s="31"/>
    </row>
    <row r="11" s="6" customFormat="1" ht="34.5" customHeight="1">
      <c r="E11" s="32" t="s">
        <v>70</v>
      </c>
    </row>
    <row r="12" spans="1:5" s="34" customFormat="1" ht="40.5">
      <c r="A12" s="33" t="s">
        <v>63</v>
      </c>
      <c r="B12" s="33" t="s">
        <v>64</v>
      </c>
      <c r="C12" s="33" t="s">
        <v>65</v>
      </c>
      <c r="D12" s="33" t="s">
        <v>66</v>
      </c>
      <c r="E12" s="33" t="s">
        <v>46</v>
      </c>
    </row>
    <row r="13" spans="1:5" s="6" customFormat="1" ht="21">
      <c r="A13" s="86" t="s">
        <v>67</v>
      </c>
      <c r="B13" s="87"/>
      <c r="C13" s="87"/>
      <c r="D13" s="87"/>
      <c r="E13" s="88"/>
    </row>
    <row r="14" spans="1:5" s="6" customFormat="1" ht="21">
      <c r="A14" s="35">
        <v>1</v>
      </c>
      <c r="B14" s="35" t="s">
        <v>68</v>
      </c>
      <c r="C14" s="35">
        <v>31764.48</v>
      </c>
      <c r="D14" s="35">
        <v>19107.66</v>
      </c>
      <c r="E14" s="35">
        <f>C14-D14</f>
        <v>12656.82</v>
      </c>
    </row>
    <row r="15" spans="1:5" s="6" customFormat="1" ht="21">
      <c r="A15" s="35">
        <v>2</v>
      </c>
      <c r="B15" s="35" t="s">
        <v>69</v>
      </c>
      <c r="C15" s="35">
        <v>9024</v>
      </c>
      <c r="D15" s="35">
        <v>5428.19</v>
      </c>
      <c r="E15" s="35">
        <f>C15-D15</f>
        <v>3595.8100000000004</v>
      </c>
    </row>
    <row r="16" spans="1:5" s="6" customFormat="1" ht="41.25">
      <c r="A16" s="35"/>
      <c r="B16" s="28" t="s">
        <v>12</v>
      </c>
      <c r="C16" s="36">
        <f>SUM(C14:C15)</f>
        <v>40788.479999999996</v>
      </c>
      <c r="D16" s="36">
        <f>SUM(D14:D15)</f>
        <v>24535.85</v>
      </c>
      <c r="E16" s="36">
        <f>SUM(E14:E15)</f>
        <v>16252.630000000001</v>
      </c>
    </row>
    <row r="17" spans="1:5" s="6" customFormat="1" ht="21">
      <c r="A17" s="86" t="s">
        <v>71</v>
      </c>
      <c r="B17" s="87"/>
      <c r="C17" s="87"/>
      <c r="D17" s="87"/>
      <c r="E17" s="88"/>
    </row>
    <row r="18" spans="1:5" s="6" customFormat="1" ht="21">
      <c r="A18" s="35">
        <v>3</v>
      </c>
      <c r="B18" s="35" t="s">
        <v>14</v>
      </c>
      <c r="C18" s="37">
        <v>135566.37</v>
      </c>
      <c r="D18" s="37">
        <v>81303.54</v>
      </c>
      <c r="E18" s="38">
        <f>C18-D18</f>
        <v>54262.83</v>
      </c>
    </row>
    <row r="19" spans="1:5" s="6" customFormat="1" ht="21">
      <c r="A19" s="35">
        <v>4</v>
      </c>
      <c r="B19" s="39" t="s">
        <v>15</v>
      </c>
      <c r="C19" s="37">
        <v>16749.88</v>
      </c>
      <c r="D19" s="37">
        <v>10805.55</v>
      </c>
      <c r="E19" s="38">
        <f>C19-D19</f>
        <v>5944.330000000002</v>
      </c>
    </row>
    <row r="20" spans="1:5" s="6" customFormat="1" ht="21" hidden="1">
      <c r="A20" s="40">
        <v>5</v>
      </c>
      <c r="B20" s="39" t="s">
        <v>24</v>
      </c>
      <c r="C20" s="37"/>
      <c r="D20" s="37"/>
      <c r="E20" s="38">
        <f>C20-D20</f>
        <v>0</v>
      </c>
    </row>
    <row r="21" spans="1:5" s="6" customFormat="1" ht="41.25">
      <c r="A21" s="40">
        <v>5</v>
      </c>
      <c r="B21" s="39" t="s">
        <v>17</v>
      </c>
      <c r="C21" s="37">
        <v>39446.6</v>
      </c>
      <c r="D21" s="37">
        <v>26884.8</v>
      </c>
      <c r="E21" s="38">
        <f>C21-D21</f>
        <v>12561.8</v>
      </c>
    </row>
    <row r="22" spans="1:5" s="6" customFormat="1" ht="21">
      <c r="A22" s="40">
        <v>6</v>
      </c>
      <c r="B22" s="39" t="s">
        <v>16</v>
      </c>
      <c r="C22" s="37">
        <v>9718.94</v>
      </c>
      <c r="D22" s="37">
        <v>6227.91</v>
      </c>
      <c r="E22" s="38">
        <f>C22-D22</f>
        <v>3491.0300000000007</v>
      </c>
    </row>
    <row r="23" spans="1:5" s="6" customFormat="1" ht="41.25" hidden="1">
      <c r="A23" s="40">
        <v>7</v>
      </c>
      <c r="B23" s="39" t="s">
        <v>17</v>
      </c>
      <c r="C23" s="37">
        <f>SUM(C18:C22)</f>
        <v>201481.79</v>
      </c>
      <c r="D23" s="37">
        <f>SUM(D18:D22)</f>
        <v>125221.8</v>
      </c>
      <c r="E23" s="38">
        <f>C23-D23</f>
        <v>76259.99</v>
      </c>
    </row>
    <row r="24" spans="1:5" s="6" customFormat="1" ht="41.25">
      <c r="A24" s="35"/>
      <c r="B24" s="28" t="s">
        <v>18</v>
      </c>
      <c r="C24" s="41">
        <f>SUM(C23)</f>
        <v>201481.79</v>
      </c>
      <c r="D24" s="41">
        <f>SUM(D23)</f>
        <v>125221.8</v>
      </c>
      <c r="E24" s="41">
        <f>SUM(E23)</f>
        <v>76259.99</v>
      </c>
    </row>
    <row r="25" spans="1:5" s="6" customFormat="1" ht="41.25">
      <c r="A25" s="35"/>
      <c r="B25" s="28" t="s">
        <v>19</v>
      </c>
      <c r="C25" s="36">
        <f>C24+C16</f>
        <v>242270.27000000002</v>
      </c>
      <c r="D25" s="36">
        <f>D24+D16</f>
        <v>149757.65</v>
      </c>
      <c r="E25" s="36">
        <f>E24+E16</f>
        <v>92512.62000000001</v>
      </c>
    </row>
    <row r="26" spans="1:5" s="6" customFormat="1" ht="21">
      <c r="A26" s="44"/>
      <c r="B26" s="45"/>
      <c r="C26" s="46"/>
      <c r="D26" s="46"/>
      <c r="E26" s="46"/>
    </row>
    <row r="27" spans="1:5" s="6" customFormat="1" ht="21">
      <c r="A27" s="44"/>
      <c r="B27" s="45"/>
      <c r="C27" s="46"/>
      <c r="D27" s="46"/>
      <c r="E27" s="46"/>
    </row>
    <row r="28" spans="4:5" s="6" customFormat="1" ht="21">
      <c r="D28" s="32"/>
      <c r="E28" s="32" t="s">
        <v>72</v>
      </c>
    </row>
    <row r="29" spans="1:5" s="50" customFormat="1" ht="42">
      <c r="A29" s="47" t="s">
        <v>63</v>
      </c>
      <c r="B29" s="47" t="s">
        <v>64</v>
      </c>
      <c r="C29" s="48" t="s">
        <v>5</v>
      </c>
      <c r="D29" s="33" t="s">
        <v>73</v>
      </c>
      <c r="E29" s="49" t="s">
        <v>47</v>
      </c>
    </row>
    <row r="30" spans="1:5" s="6" customFormat="1" ht="409.5" customHeight="1">
      <c r="A30" s="51">
        <v>1</v>
      </c>
      <c r="B30" s="52" t="s">
        <v>74</v>
      </c>
      <c r="C30" s="53" t="s">
        <v>44</v>
      </c>
      <c r="D30" s="80">
        <v>31764.48</v>
      </c>
      <c r="E30" s="54">
        <f>D14-C14</f>
        <v>-12656.82</v>
      </c>
    </row>
    <row r="31" spans="1:5" s="6" customFormat="1" ht="21">
      <c r="A31" s="55">
        <v>2</v>
      </c>
      <c r="B31" s="56" t="s">
        <v>11</v>
      </c>
      <c r="C31" s="39" t="s">
        <v>157</v>
      </c>
      <c r="D31" s="57">
        <v>52.8</v>
      </c>
      <c r="E31" s="35"/>
    </row>
    <row r="32" spans="1:5" s="6" customFormat="1" ht="21">
      <c r="A32" s="92"/>
      <c r="B32" s="93"/>
      <c r="C32" s="39" t="s">
        <v>87</v>
      </c>
      <c r="D32" s="57">
        <v>2167</v>
      </c>
      <c r="E32" s="35"/>
    </row>
    <row r="33" spans="1:5" s="6" customFormat="1" ht="41.25">
      <c r="A33" s="94"/>
      <c r="B33" s="94"/>
      <c r="C33" s="39" t="s">
        <v>158</v>
      </c>
      <c r="D33" s="57">
        <v>160</v>
      </c>
      <c r="E33" s="35"/>
    </row>
    <row r="34" spans="1:5" s="6" customFormat="1" ht="41.25">
      <c r="A34" s="95"/>
      <c r="B34" s="95"/>
      <c r="C34" s="39" t="s">
        <v>159</v>
      </c>
      <c r="D34" s="57">
        <v>422.8</v>
      </c>
      <c r="E34" s="35"/>
    </row>
    <row r="35" spans="1:5" s="6" customFormat="1" ht="21">
      <c r="A35" s="55"/>
      <c r="B35" s="59"/>
      <c r="C35" s="60" t="s">
        <v>83</v>
      </c>
      <c r="D35" s="61">
        <f>SUM(D31:D34)</f>
        <v>2802.6000000000004</v>
      </c>
      <c r="E35" s="62">
        <f>D15-D35</f>
        <v>2625.5899999999992</v>
      </c>
    </row>
    <row r="36" spans="1:5" s="6" customFormat="1" ht="21">
      <c r="A36" s="51">
        <v>3</v>
      </c>
      <c r="B36" s="28" t="s">
        <v>75</v>
      </c>
      <c r="C36" s="64" t="s">
        <v>87</v>
      </c>
      <c r="D36" s="55"/>
      <c r="E36" s="35"/>
    </row>
    <row r="37" spans="1:5" s="6" customFormat="1" ht="21">
      <c r="A37" s="92"/>
      <c r="B37" s="89"/>
      <c r="C37" s="73" t="s">
        <v>152</v>
      </c>
      <c r="D37" s="55"/>
      <c r="E37" s="35"/>
    </row>
    <row r="38" spans="1:5" s="6" customFormat="1" ht="21">
      <c r="A38" s="90"/>
      <c r="B38" s="90"/>
      <c r="C38" s="72" t="s">
        <v>153</v>
      </c>
      <c r="D38" s="55"/>
      <c r="E38" s="35"/>
    </row>
    <row r="39" spans="1:5" s="6" customFormat="1" ht="21">
      <c r="A39" s="90"/>
      <c r="B39" s="90"/>
      <c r="C39" s="72" t="s">
        <v>154</v>
      </c>
      <c r="D39" s="55"/>
      <c r="E39" s="35"/>
    </row>
    <row r="40" spans="1:5" s="6" customFormat="1" ht="21">
      <c r="A40" s="90"/>
      <c r="B40" s="90"/>
      <c r="C40" s="72" t="s">
        <v>155</v>
      </c>
      <c r="D40" s="55"/>
      <c r="E40" s="35"/>
    </row>
    <row r="41" spans="1:5" s="6" customFormat="1" ht="21">
      <c r="A41" s="91"/>
      <c r="B41" s="91"/>
      <c r="C41" s="72" t="s">
        <v>160</v>
      </c>
      <c r="D41" s="55"/>
      <c r="E41" s="35"/>
    </row>
    <row r="42" spans="1:5" s="6" customFormat="1" ht="21">
      <c r="A42" s="71"/>
      <c r="B42" s="71"/>
      <c r="C42" s="72"/>
      <c r="D42" s="55"/>
      <c r="E42" s="35"/>
    </row>
    <row r="43" spans="1:5" s="6" customFormat="1" ht="21">
      <c r="A43" s="69"/>
      <c r="B43" s="69"/>
      <c r="C43" s="74"/>
      <c r="D43" s="70"/>
      <c r="E43" s="44"/>
    </row>
    <row r="44" spans="1:7" s="6" customFormat="1" ht="21">
      <c r="A44" s="69"/>
      <c r="B44" s="69"/>
      <c r="C44" s="74"/>
      <c r="D44" s="70"/>
      <c r="E44" s="75"/>
      <c r="G44" s="75" t="s">
        <v>118</v>
      </c>
    </row>
    <row r="45" spans="1:7" s="6" customFormat="1" ht="87" customHeight="1">
      <c r="A45" s="33" t="s">
        <v>63</v>
      </c>
      <c r="B45" s="33" t="s">
        <v>125</v>
      </c>
      <c r="C45" s="33" t="s">
        <v>119</v>
      </c>
      <c r="D45" s="33" t="s">
        <v>121</v>
      </c>
      <c r="E45" s="33" t="s">
        <v>123</v>
      </c>
      <c r="F45" s="77" t="s">
        <v>124</v>
      </c>
      <c r="G45" s="79" t="s">
        <v>122</v>
      </c>
    </row>
    <row r="46" spans="1:7" s="6" customFormat="1" ht="21">
      <c r="A46" s="35">
        <v>1</v>
      </c>
      <c r="B46" s="35" t="s">
        <v>156</v>
      </c>
      <c r="C46" s="76">
        <v>26880</v>
      </c>
      <c r="D46" s="35">
        <v>7375.75</v>
      </c>
      <c r="E46" s="35">
        <v>3000.91</v>
      </c>
      <c r="F46" s="78">
        <f>D46-E46</f>
        <v>4374.84</v>
      </c>
      <c r="G46" s="76">
        <f>C46-E46</f>
        <v>23879.09</v>
      </c>
    </row>
    <row r="47" spans="1:7" s="6" customFormat="1" ht="21">
      <c r="A47" s="35"/>
      <c r="B47" s="35"/>
      <c r="C47" s="35"/>
      <c r="D47" s="35"/>
      <c r="E47" s="35"/>
      <c r="F47" s="78"/>
      <c r="G47" s="35"/>
    </row>
    <row r="48" s="30" customFormat="1" ht="21">
      <c r="A48" s="6" t="s">
        <v>61</v>
      </c>
    </row>
    <row r="49" s="29" customFormat="1" ht="15"/>
  </sheetData>
  <sheetProtection/>
  <mergeCells count="6">
    <mergeCell ref="A13:E13"/>
    <mergeCell ref="A17:E17"/>
    <mergeCell ref="A37:A41"/>
    <mergeCell ref="B37:B41"/>
    <mergeCell ref="B32:B34"/>
    <mergeCell ref="A32:A34"/>
  </mergeCells>
  <printOptions/>
  <pageMargins left="0.25" right="0.25" top="0.75" bottom="0.75" header="0.3" footer="0.3"/>
  <pageSetup horizontalDpi="1200" verticalDpi="1200" orientation="portrait" paperSize="9" scale="4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G39"/>
  <sheetViews>
    <sheetView view="pageBreakPreview" zoomScale="73" zoomScaleSheetLayoutView="73" zoomScalePageLayoutView="0" workbookViewId="0" topLeftCell="B29">
      <selection activeCell="C13" sqref="C13:G13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161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162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16843.6</v>
      </c>
      <c r="F14" s="35">
        <v>13474.82</v>
      </c>
      <c r="G14" s="35">
        <f>E14-F14</f>
        <v>3368.779999999999</v>
      </c>
    </row>
    <row r="15" spans="3:7" s="6" customFormat="1" ht="21">
      <c r="C15" s="35">
        <v>2</v>
      </c>
      <c r="D15" s="35" t="s">
        <v>69</v>
      </c>
      <c r="E15" s="35">
        <v>4785.25</v>
      </c>
      <c r="F15" s="35">
        <v>3828.19</v>
      </c>
      <c r="G15" s="35">
        <f>E15-F15</f>
        <v>957.06</v>
      </c>
    </row>
    <row r="16" spans="3:7" s="6" customFormat="1" ht="41.25">
      <c r="C16" s="35"/>
      <c r="D16" s="28" t="s">
        <v>12</v>
      </c>
      <c r="E16" s="36">
        <f>SUM(E14:E15)</f>
        <v>21628.85</v>
      </c>
      <c r="F16" s="36">
        <f>SUM(F14:F15)</f>
        <v>17303.01</v>
      </c>
      <c r="G16" s="36">
        <f>SUM(G14:G15)</f>
        <v>4325.839999999998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71871.47</v>
      </c>
      <c r="F18" s="37">
        <v>57309.02</v>
      </c>
      <c r="G18" s="38">
        <f>E18-F18</f>
        <v>14562.450000000004</v>
      </c>
    </row>
    <row r="19" spans="3:7" s="6" customFormat="1" ht="21">
      <c r="C19" s="35">
        <v>4</v>
      </c>
      <c r="D19" s="39" t="s">
        <v>15</v>
      </c>
      <c r="E19" s="37">
        <v>10041.49</v>
      </c>
      <c r="F19" s="37">
        <v>8012.41</v>
      </c>
      <c r="G19" s="38">
        <f>E19-F19</f>
        <v>2029.08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5722.64</v>
      </c>
      <c r="F21" s="37">
        <v>4566.51</v>
      </c>
      <c r="G21" s="38">
        <f>E21-F21</f>
        <v>1156.13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87635.6</v>
      </c>
      <c r="F23" s="42">
        <f>F22+F21+F20+F19+F18</f>
        <v>69887.94</v>
      </c>
      <c r="G23" s="43">
        <f>E23-F23</f>
        <v>17747.660000000003</v>
      </c>
    </row>
    <row r="24" spans="3:7" s="6" customFormat="1" ht="41.25">
      <c r="C24" s="35"/>
      <c r="D24" s="28" t="s">
        <v>19</v>
      </c>
      <c r="E24" s="36">
        <f>E23+E16</f>
        <v>109264.45000000001</v>
      </c>
      <c r="F24" s="36">
        <f>F23+F16</f>
        <v>87190.95</v>
      </c>
      <c r="G24" s="36">
        <f>G23+G16</f>
        <v>22073.5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16843.6</v>
      </c>
      <c r="G29" s="54">
        <f>F14-E14</f>
        <v>-3368.779999999999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55"/>
      <c r="D31" s="59"/>
      <c r="E31" s="60" t="s">
        <v>83</v>
      </c>
      <c r="F31" s="61">
        <f>SUM(F30:F30)</f>
        <v>0</v>
      </c>
      <c r="G31" s="62">
        <f>F15-F31</f>
        <v>3828.19</v>
      </c>
    </row>
    <row r="32" spans="3:7" s="6" customFormat="1" ht="21">
      <c r="C32" s="51">
        <v>3</v>
      </c>
      <c r="D32" s="28" t="s">
        <v>75</v>
      </c>
      <c r="E32" s="64" t="s">
        <v>31</v>
      </c>
      <c r="F32" s="55"/>
      <c r="G32" s="35"/>
    </row>
    <row r="33" spans="3:7" s="6" customFormat="1" ht="21">
      <c r="C33" s="92"/>
      <c r="D33" s="89"/>
      <c r="E33" s="72"/>
      <c r="F33" s="55"/>
      <c r="G33" s="35"/>
    </row>
    <row r="34" spans="3:7" s="6" customFormat="1" ht="21">
      <c r="C34" s="90"/>
      <c r="D34" s="90"/>
      <c r="E34" s="72"/>
      <c r="F34" s="55"/>
      <c r="G34" s="35"/>
    </row>
    <row r="35" spans="3:7" s="6" customFormat="1" ht="21">
      <c r="C35" s="90"/>
      <c r="D35" s="90"/>
      <c r="E35" s="72"/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1"/>
      <c r="D37" s="91"/>
      <c r="E37" s="72"/>
      <c r="F37" s="55"/>
      <c r="G37" s="35"/>
    </row>
    <row r="38" spans="3:7" s="6" customFormat="1" ht="21">
      <c r="C38" s="71"/>
      <c r="D38" s="71"/>
      <c r="E38" s="72"/>
      <c r="F38" s="55"/>
      <c r="G38" s="35"/>
    </row>
    <row r="39" s="30" customFormat="1" ht="21">
      <c r="C39" s="6" t="s">
        <v>61</v>
      </c>
    </row>
    <row r="40" s="29" customFormat="1" ht="15"/>
  </sheetData>
  <sheetProtection/>
  <mergeCells count="4">
    <mergeCell ref="C13:G13"/>
    <mergeCell ref="C17:G17"/>
    <mergeCell ref="C33:C37"/>
    <mergeCell ref="D33:D37"/>
  </mergeCells>
  <printOptions/>
  <pageMargins left="0.25" right="0.25" top="0.75" bottom="0.75" header="0.3" footer="0.3"/>
  <pageSetup horizontalDpi="1200" verticalDpi="1200" orientation="portrait" paperSize="9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29">
      <selection activeCell="E29" sqref="E29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163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164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27184.5</v>
      </c>
      <c r="F14" s="35">
        <v>14342.15</v>
      </c>
      <c r="G14" s="35">
        <f>E14-F14</f>
        <v>12842.35</v>
      </c>
    </row>
    <row r="15" spans="3:7" s="6" customFormat="1" ht="21">
      <c r="C15" s="35">
        <v>2</v>
      </c>
      <c r="D15" s="35" t="s">
        <v>69</v>
      </c>
      <c r="E15" s="35">
        <v>7722.9</v>
      </c>
      <c r="F15" s="35">
        <v>4074.49</v>
      </c>
      <c r="G15" s="35">
        <f>E15-F15</f>
        <v>3648.41</v>
      </c>
    </row>
    <row r="16" spans="3:7" s="6" customFormat="1" ht="41.25">
      <c r="C16" s="35"/>
      <c r="D16" s="28" t="s">
        <v>12</v>
      </c>
      <c r="E16" s="36">
        <f>SUM(E14:E15)</f>
        <v>34907.4</v>
      </c>
      <c r="F16" s="36">
        <f>SUM(F14:F15)</f>
        <v>18416.64</v>
      </c>
      <c r="G16" s="36">
        <f>SUM(G14:G15)</f>
        <v>16490.760000000002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116032.07</v>
      </c>
      <c r="F18" s="37">
        <v>60973.71</v>
      </c>
      <c r="G18" s="38">
        <f>E18-F18</f>
        <v>55058.36000000001</v>
      </c>
    </row>
    <row r="19" spans="3:7" s="6" customFormat="1" ht="21">
      <c r="C19" s="35">
        <v>4</v>
      </c>
      <c r="D19" s="39" t="s">
        <v>15</v>
      </c>
      <c r="E19" s="37">
        <v>19836.12</v>
      </c>
      <c r="F19" s="37">
        <v>10718.59</v>
      </c>
      <c r="G19" s="38">
        <f>E19-F19</f>
        <v>9117.529999999999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11415.7</v>
      </c>
      <c r="F21" s="37">
        <v>6088.36</v>
      </c>
      <c r="G21" s="38">
        <f>E21-F21</f>
        <v>5327.340000000001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147283.89</v>
      </c>
      <c r="F23" s="42">
        <f>F22+F21+F20+F19+F18</f>
        <v>77780.66</v>
      </c>
      <c r="G23" s="43">
        <f>E23-F23</f>
        <v>69503.23000000001</v>
      </c>
    </row>
    <row r="24" spans="3:7" s="6" customFormat="1" ht="41.25">
      <c r="C24" s="35"/>
      <c r="D24" s="28" t="s">
        <v>19</v>
      </c>
      <c r="E24" s="36">
        <f>E23+E16</f>
        <v>182191.29</v>
      </c>
      <c r="F24" s="36">
        <f>F23+F16</f>
        <v>96197.3</v>
      </c>
      <c r="G24" s="36">
        <f>G23+G16</f>
        <v>85993.99000000002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80">
        <v>27184.5</v>
      </c>
      <c r="G29" s="54">
        <f>F14-E14</f>
        <v>-12842.35</v>
      </c>
    </row>
    <row r="30" spans="3:7" s="6" customFormat="1" ht="41.25">
      <c r="C30" s="55">
        <v>2</v>
      </c>
      <c r="D30" s="56" t="s">
        <v>11</v>
      </c>
      <c r="E30" s="39" t="s">
        <v>168</v>
      </c>
      <c r="F30" s="57">
        <v>194.4</v>
      </c>
      <c r="G30" s="35"/>
    </row>
    <row r="31" spans="3:7" s="6" customFormat="1" ht="21">
      <c r="C31" s="55"/>
      <c r="D31" s="81"/>
      <c r="E31" s="39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SUM(F30:F30)</f>
        <v>194.4</v>
      </c>
      <c r="G32" s="62">
        <f>F15-F32</f>
        <v>3880.0899999999997</v>
      </c>
    </row>
    <row r="33" spans="3:7" s="6" customFormat="1" ht="21">
      <c r="C33" s="51">
        <v>3</v>
      </c>
      <c r="D33" s="28" t="s">
        <v>75</v>
      </c>
      <c r="E33" s="73" t="s">
        <v>167</v>
      </c>
      <c r="F33" s="55"/>
      <c r="G33" s="35"/>
    </row>
    <row r="34" spans="3:7" s="6" customFormat="1" ht="21">
      <c r="C34" s="92"/>
      <c r="D34" s="89"/>
      <c r="E34" s="72" t="s">
        <v>165</v>
      </c>
      <c r="F34" s="55"/>
      <c r="G34" s="35"/>
    </row>
    <row r="35" spans="3:7" s="6" customFormat="1" ht="21">
      <c r="C35" s="90"/>
      <c r="D35" s="90"/>
      <c r="E35" s="72" t="s">
        <v>166</v>
      </c>
      <c r="F35" s="55"/>
      <c r="G35" s="35"/>
    </row>
    <row r="36" spans="3:7" s="6" customFormat="1" ht="21">
      <c r="C36" s="90"/>
      <c r="D36" s="90"/>
      <c r="E36" s="73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28">
      <selection activeCell="F29" sqref="F29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169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170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31561.36</v>
      </c>
      <c r="F14" s="35">
        <v>22501.27</v>
      </c>
      <c r="G14" s="35">
        <f>E14-F14</f>
        <v>9060.09</v>
      </c>
    </row>
    <row r="15" spans="3:7" s="6" customFormat="1" ht="21">
      <c r="C15" s="35">
        <v>2</v>
      </c>
      <c r="D15" s="35" t="s">
        <v>69</v>
      </c>
      <c r="E15" s="35">
        <v>9111.3</v>
      </c>
      <c r="F15" s="35">
        <v>6495.77</v>
      </c>
      <c r="G15" s="35">
        <f>E15-F15</f>
        <v>2615.529999999999</v>
      </c>
    </row>
    <row r="16" spans="3:7" s="6" customFormat="1" ht="41.25">
      <c r="C16" s="35"/>
      <c r="D16" s="28" t="s">
        <v>12</v>
      </c>
      <c r="E16" s="36">
        <f>SUM(E14:E15)</f>
        <v>40672.66</v>
      </c>
      <c r="F16" s="36">
        <f>SUM(F14:F15)</f>
        <v>28997.04</v>
      </c>
      <c r="G16" s="36">
        <f>SUM(G14:G15)</f>
        <v>11675.619999999999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131054.28</v>
      </c>
      <c r="F18" s="37">
        <v>93554.55</v>
      </c>
      <c r="G18" s="38">
        <f>E18-F18</f>
        <v>37499.729999999996</v>
      </c>
    </row>
    <row r="19" spans="3:7" s="6" customFormat="1" ht="21">
      <c r="C19" s="35">
        <v>4</v>
      </c>
      <c r="D19" s="39" t="s">
        <v>15</v>
      </c>
      <c r="E19" s="37">
        <v>18114.96</v>
      </c>
      <c r="F19" s="37">
        <v>12594.08</v>
      </c>
      <c r="G19" s="38">
        <f>E19-F19</f>
        <v>5520.879999999999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>E20-F20</f>
        <v>0</v>
      </c>
    </row>
    <row r="21" spans="3:7" s="6" customFormat="1" ht="21">
      <c r="C21" s="40">
        <v>5</v>
      </c>
      <c r="D21" s="39" t="s">
        <v>16</v>
      </c>
      <c r="E21" s="37">
        <v>10623.04</v>
      </c>
      <c r="F21" s="37">
        <v>7429.96</v>
      </c>
      <c r="G21" s="38">
        <f>E21-F21</f>
        <v>3193.080000000001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>E22-F22</f>
        <v>0</v>
      </c>
    </row>
    <row r="23" spans="3:7" s="6" customFormat="1" ht="41.25">
      <c r="C23" s="35"/>
      <c r="D23" s="28" t="s">
        <v>18</v>
      </c>
      <c r="E23" s="41">
        <f>E22+E21+E20+E19+E18</f>
        <v>159792.28</v>
      </c>
      <c r="F23" s="42">
        <f>F22+F21+F20+F19+F18</f>
        <v>113578.59</v>
      </c>
      <c r="G23" s="43">
        <f>E23-F23</f>
        <v>46213.69</v>
      </c>
    </row>
    <row r="24" spans="3:7" s="6" customFormat="1" ht="41.25">
      <c r="C24" s="35"/>
      <c r="D24" s="28" t="s">
        <v>19</v>
      </c>
      <c r="E24" s="36">
        <f>E23+E16</f>
        <v>200464.94</v>
      </c>
      <c r="F24" s="36">
        <f>F23+F16</f>
        <v>142575.63</v>
      </c>
      <c r="G24" s="36">
        <f>G23+G16</f>
        <v>57889.31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42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31561.36</v>
      </c>
      <c r="G29" s="54">
        <f>F14-E14</f>
        <v>-9060.09</v>
      </c>
    </row>
    <row r="30" spans="3:7" s="6" customFormat="1" ht="41.25">
      <c r="C30" s="55">
        <v>2</v>
      </c>
      <c r="D30" s="56" t="s">
        <v>11</v>
      </c>
      <c r="E30" s="39" t="s">
        <v>172</v>
      </c>
      <c r="F30" s="57">
        <v>1214.4</v>
      </c>
      <c r="G30" s="35"/>
    </row>
    <row r="31" spans="3:7" s="6" customFormat="1" ht="21">
      <c r="C31" s="55"/>
      <c r="D31" s="81"/>
      <c r="E31" s="39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SUM(F30:F30)</f>
        <v>1214.4</v>
      </c>
      <c r="G32" s="62">
        <f>F15-F32</f>
        <v>5281.370000000001</v>
      </c>
    </row>
    <row r="33" spans="3:7" s="6" customFormat="1" ht="21">
      <c r="C33" s="51">
        <v>3</v>
      </c>
      <c r="D33" s="28" t="s">
        <v>75</v>
      </c>
      <c r="E33" s="64" t="s">
        <v>31</v>
      </c>
      <c r="F33" s="55"/>
      <c r="G33" s="35"/>
    </row>
    <row r="34" spans="3:7" s="6" customFormat="1" ht="21">
      <c r="C34" s="92"/>
      <c r="D34" s="89"/>
      <c r="E34" s="72" t="s">
        <v>37</v>
      </c>
      <c r="F34" s="55"/>
      <c r="G34" s="35"/>
    </row>
    <row r="35" spans="3:7" s="6" customFormat="1" ht="21">
      <c r="C35" s="90"/>
      <c r="D35" s="90"/>
      <c r="E35" s="72" t="s">
        <v>171</v>
      </c>
      <c r="F35" s="55"/>
      <c r="G35" s="35"/>
    </row>
    <row r="36" spans="3:7" s="6" customFormat="1" ht="21">
      <c r="C36" s="90"/>
      <c r="D36" s="90"/>
      <c r="E36" s="73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G42"/>
  <sheetViews>
    <sheetView view="pageBreakPreview" zoomScale="73" zoomScaleSheetLayoutView="73" zoomScalePageLayoutView="0" workbookViewId="0" topLeftCell="C13">
      <selection activeCell="G26" sqref="G26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173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174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77710.16</v>
      </c>
      <c r="F14" s="35">
        <v>47974.77</v>
      </c>
      <c r="G14" s="35">
        <f>E14-F14</f>
        <v>29735.390000000007</v>
      </c>
    </row>
    <row r="15" spans="3:7" s="6" customFormat="1" ht="21">
      <c r="C15" s="35">
        <v>2</v>
      </c>
      <c r="D15" s="35" t="s">
        <v>69</v>
      </c>
      <c r="E15" s="35">
        <v>22077.41</v>
      </c>
      <c r="F15" s="35">
        <v>13629.1</v>
      </c>
      <c r="G15" s="35">
        <f>E15-F15</f>
        <v>8448.31</v>
      </c>
    </row>
    <row r="16" spans="3:7" s="6" customFormat="1" ht="41.25">
      <c r="C16" s="35"/>
      <c r="D16" s="28" t="s">
        <v>12</v>
      </c>
      <c r="E16" s="36">
        <f>SUM(E14:E15)</f>
        <v>99787.57</v>
      </c>
      <c r="F16" s="36">
        <f>SUM(F14:F15)</f>
        <v>61603.869999999995</v>
      </c>
      <c r="G16" s="36">
        <f>SUM(G14:G15)</f>
        <v>38183.700000000004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313497.29</v>
      </c>
      <c r="F18" s="37">
        <v>190370.84</v>
      </c>
      <c r="G18" s="38">
        <f>E18-F18</f>
        <v>123126.44999999998</v>
      </c>
    </row>
    <row r="19" spans="3:7" s="6" customFormat="1" ht="21">
      <c r="C19" s="35">
        <v>4</v>
      </c>
      <c r="D19" s="35" t="s">
        <v>17</v>
      </c>
      <c r="E19" s="37">
        <v>45263.34</v>
      </c>
      <c r="F19" s="37">
        <v>27403.45</v>
      </c>
      <c r="G19" s="38">
        <f>E19-F19</f>
        <v>17859.889999999996</v>
      </c>
    </row>
    <row r="20" spans="3:7" s="6" customFormat="1" ht="21">
      <c r="C20" s="35">
        <v>5</v>
      </c>
      <c r="D20" s="39" t="s">
        <v>15</v>
      </c>
      <c r="E20" s="37">
        <v>16015.54</v>
      </c>
      <c r="F20" s="37">
        <v>4600.43</v>
      </c>
      <c r="G20" s="38">
        <f>E20-F20</f>
        <v>11415.11</v>
      </c>
    </row>
    <row r="21" spans="3:7" s="6" customFormat="1" ht="21" hidden="1">
      <c r="C21" s="40">
        <v>5</v>
      </c>
      <c r="D21" s="39" t="s">
        <v>24</v>
      </c>
      <c r="E21" s="37"/>
      <c r="F21" s="37"/>
      <c r="G21" s="38">
        <f>E21-F21</f>
        <v>0</v>
      </c>
    </row>
    <row r="22" spans="3:7" s="6" customFormat="1" ht="21">
      <c r="C22" s="40">
        <v>6</v>
      </c>
      <c r="D22" s="39" t="s">
        <v>24</v>
      </c>
      <c r="E22" s="37">
        <v>61246.43</v>
      </c>
      <c r="F22" s="37">
        <v>29662.12</v>
      </c>
      <c r="G22" s="38">
        <f>E22-F22</f>
        <v>31584.31</v>
      </c>
    </row>
    <row r="23" spans="3:7" s="6" customFormat="1" ht="21">
      <c r="C23" s="40">
        <v>7</v>
      </c>
      <c r="D23" s="39" t="s">
        <v>177</v>
      </c>
      <c r="E23" s="37">
        <v>61098.49</v>
      </c>
      <c r="F23" s="37">
        <v>35853.15</v>
      </c>
      <c r="G23" s="38">
        <f>E23-F23</f>
        <v>25245.339999999997</v>
      </c>
    </row>
    <row r="24" spans="3:7" s="6" customFormat="1" ht="21" hidden="1">
      <c r="C24" s="40">
        <v>7</v>
      </c>
      <c r="D24" s="39" t="s">
        <v>17</v>
      </c>
      <c r="E24" s="37"/>
      <c r="F24" s="37"/>
      <c r="G24" s="38">
        <f>E24-F24</f>
        <v>0</v>
      </c>
    </row>
    <row r="25" spans="3:7" s="6" customFormat="1" ht="41.25">
      <c r="C25" s="35"/>
      <c r="D25" s="28" t="s">
        <v>18</v>
      </c>
      <c r="E25" s="41">
        <f>SUM(E18:E24)</f>
        <v>497121.08999999997</v>
      </c>
      <c r="F25" s="41">
        <f>SUM(F18:F24)</f>
        <v>287889.99</v>
      </c>
      <c r="G25" s="41">
        <f>SUM(G18:G24)</f>
        <v>209231.09999999995</v>
      </c>
    </row>
    <row r="26" spans="3:7" s="6" customFormat="1" ht="41.25">
      <c r="C26" s="35"/>
      <c r="D26" s="28" t="s">
        <v>19</v>
      </c>
      <c r="E26" s="36">
        <f>E25+E16</f>
        <v>596908.6599999999</v>
      </c>
      <c r="F26" s="36">
        <f>F25+F16</f>
        <v>349493.86</v>
      </c>
      <c r="G26" s="36">
        <f>G25+G16</f>
        <v>247414.79999999996</v>
      </c>
    </row>
    <row r="27" spans="3:7" s="6" customFormat="1" ht="21">
      <c r="C27" s="44"/>
      <c r="D27" s="45"/>
      <c r="E27" s="46"/>
      <c r="F27" s="46"/>
      <c r="G27" s="46"/>
    </row>
    <row r="28" spans="3:7" s="6" customFormat="1" ht="21">
      <c r="C28" s="44"/>
      <c r="D28" s="45"/>
      <c r="E28" s="46"/>
      <c r="F28" s="46"/>
      <c r="G28" s="46"/>
    </row>
    <row r="29" spans="6:7" s="6" customFormat="1" ht="21">
      <c r="F29" s="32"/>
      <c r="G29" s="32" t="s">
        <v>72</v>
      </c>
    </row>
    <row r="30" spans="3:7" s="50" customFormat="1" ht="42">
      <c r="C30" s="47" t="s">
        <v>63</v>
      </c>
      <c r="D30" s="47" t="s">
        <v>64</v>
      </c>
      <c r="E30" s="48" t="s">
        <v>5</v>
      </c>
      <c r="F30" s="33" t="s">
        <v>73</v>
      </c>
      <c r="G30" s="49" t="s">
        <v>47</v>
      </c>
    </row>
    <row r="31" spans="3:7" s="6" customFormat="1" ht="409.5" customHeight="1">
      <c r="C31" s="51">
        <v>1</v>
      </c>
      <c r="D31" s="52" t="s">
        <v>74</v>
      </c>
      <c r="E31" s="53" t="s">
        <v>44</v>
      </c>
      <c r="F31" s="54">
        <v>77710.16</v>
      </c>
      <c r="G31" s="54">
        <f>F14-E14</f>
        <v>-29735.390000000007</v>
      </c>
    </row>
    <row r="32" spans="3:7" s="6" customFormat="1" ht="21">
      <c r="C32" s="55">
        <v>2</v>
      </c>
      <c r="D32" s="56" t="s">
        <v>11</v>
      </c>
      <c r="E32" s="39" t="s">
        <v>178</v>
      </c>
      <c r="F32" s="57">
        <v>538</v>
      </c>
      <c r="G32" s="35"/>
    </row>
    <row r="33" spans="3:7" s="6" customFormat="1" ht="21">
      <c r="C33" s="55"/>
      <c r="D33" s="81"/>
      <c r="E33" s="39"/>
      <c r="F33" s="57"/>
      <c r="G33" s="35"/>
    </row>
    <row r="34" spans="3:7" s="6" customFormat="1" ht="21">
      <c r="C34" s="55"/>
      <c r="D34" s="59"/>
      <c r="E34" s="60" t="s">
        <v>83</v>
      </c>
      <c r="F34" s="61">
        <f>SUM(F32:F32)</f>
        <v>538</v>
      </c>
      <c r="G34" s="62">
        <f>F15-F34</f>
        <v>13091.1</v>
      </c>
    </row>
    <row r="35" spans="3:7" s="6" customFormat="1" ht="21">
      <c r="C35" s="51">
        <v>3</v>
      </c>
      <c r="D35" s="28" t="s">
        <v>75</v>
      </c>
      <c r="E35" s="73" t="s">
        <v>99</v>
      </c>
      <c r="F35" s="55"/>
      <c r="G35" s="35"/>
    </row>
    <row r="36" spans="3:7" s="6" customFormat="1" ht="37.5">
      <c r="C36" s="92"/>
      <c r="D36" s="89"/>
      <c r="E36" s="72" t="s">
        <v>176</v>
      </c>
      <c r="F36" s="55"/>
      <c r="G36" s="35"/>
    </row>
    <row r="37" spans="3:7" s="6" customFormat="1" ht="21">
      <c r="C37" s="90"/>
      <c r="D37" s="90"/>
      <c r="E37" s="72" t="s">
        <v>175</v>
      </c>
      <c r="F37" s="55"/>
      <c r="G37" s="35"/>
    </row>
    <row r="38" spans="3:7" s="6" customFormat="1" ht="21">
      <c r="C38" s="90"/>
      <c r="D38" s="90"/>
      <c r="E38" s="73"/>
      <c r="F38" s="55"/>
      <c r="G38" s="35"/>
    </row>
    <row r="39" spans="3:7" s="6" customFormat="1" ht="21">
      <c r="C39" s="90"/>
      <c r="D39" s="90"/>
      <c r="E39" s="72"/>
      <c r="F39" s="55"/>
      <c r="G39" s="35"/>
    </row>
    <row r="40" spans="3:7" s="6" customFormat="1" ht="21">
      <c r="C40" s="91"/>
      <c r="D40" s="91"/>
      <c r="E40" s="72"/>
      <c r="F40" s="55"/>
      <c r="G40" s="35"/>
    </row>
    <row r="41" spans="3:7" s="6" customFormat="1" ht="21">
      <c r="C41" s="71"/>
      <c r="D41" s="71"/>
      <c r="E41" s="72"/>
      <c r="F41" s="55"/>
      <c r="G41" s="35"/>
    </row>
    <row r="42" s="30" customFormat="1" ht="21">
      <c r="C42" s="6" t="s">
        <v>61</v>
      </c>
    </row>
    <row r="43" s="29" customFormat="1" ht="15"/>
  </sheetData>
  <sheetProtection/>
  <mergeCells count="4">
    <mergeCell ref="C13:G13"/>
    <mergeCell ref="C17:G17"/>
    <mergeCell ref="C36:C40"/>
    <mergeCell ref="D36:D40"/>
  </mergeCells>
  <printOptions/>
  <pageMargins left="0.25" right="0.25" top="0.75" bottom="0.75" header="0.3" footer="0.3"/>
  <pageSetup horizontalDpi="1200" verticalDpi="1200" orientation="portrait" paperSize="9" scale="5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G42"/>
  <sheetViews>
    <sheetView view="pageBreakPreview" zoomScale="73" zoomScaleSheetLayoutView="73" zoomScalePageLayoutView="0" workbookViewId="0" topLeftCell="C13">
      <selection activeCell="F25" sqref="F25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173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174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77025.65</v>
      </c>
      <c r="F14" s="35">
        <v>46143.42</v>
      </c>
      <c r="G14" s="35">
        <f>E14-F14</f>
        <v>30882.229999999996</v>
      </c>
    </row>
    <row r="15" spans="3:7" s="6" customFormat="1" ht="21">
      <c r="C15" s="35">
        <v>2</v>
      </c>
      <c r="D15" s="35" t="s">
        <v>69</v>
      </c>
      <c r="E15" s="35">
        <v>21467.43</v>
      </c>
      <c r="F15" s="35">
        <v>13109.1</v>
      </c>
      <c r="G15" s="35">
        <f>E15-F15</f>
        <v>8358.33</v>
      </c>
    </row>
    <row r="16" spans="3:7" s="6" customFormat="1" ht="41.25">
      <c r="C16" s="35"/>
      <c r="D16" s="28" t="s">
        <v>12</v>
      </c>
      <c r="E16" s="36">
        <f>SUM(E14:E15)</f>
        <v>98493.07999999999</v>
      </c>
      <c r="F16" s="36">
        <f>SUM(F14:F15)</f>
        <v>59252.52</v>
      </c>
      <c r="G16" s="36">
        <f>SUM(G14:G15)</f>
        <v>39240.56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313497.29</v>
      </c>
      <c r="F18" s="37">
        <v>190370.84</v>
      </c>
      <c r="G18" s="38">
        <f>E18-F18</f>
        <v>123126.44999999998</v>
      </c>
    </row>
    <row r="19" spans="3:7" s="6" customFormat="1" ht="21">
      <c r="C19" s="35">
        <v>4</v>
      </c>
      <c r="D19" s="35" t="s">
        <v>17</v>
      </c>
      <c r="E19" s="37">
        <v>39066.4</v>
      </c>
      <c r="F19" s="37">
        <v>20728.56</v>
      </c>
      <c r="G19" s="38">
        <f>E19-F19</f>
        <v>18337.84</v>
      </c>
    </row>
    <row r="20" spans="3:7" s="6" customFormat="1" ht="21">
      <c r="C20" s="35">
        <v>5</v>
      </c>
      <c r="D20" s="39" t="s">
        <v>15</v>
      </c>
      <c r="E20" s="37">
        <v>11720.67</v>
      </c>
      <c r="F20" s="37">
        <v>3846.39</v>
      </c>
      <c r="G20" s="38">
        <f>E20-F20</f>
        <v>7874.280000000001</v>
      </c>
    </row>
    <row r="21" spans="3:7" s="6" customFormat="1" ht="21" hidden="1">
      <c r="C21" s="40">
        <v>5</v>
      </c>
      <c r="D21" s="39" t="s">
        <v>24</v>
      </c>
      <c r="E21" s="37"/>
      <c r="F21" s="37"/>
      <c r="G21" s="38">
        <f>E21-F21</f>
        <v>0</v>
      </c>
    </row>
    <row r="22" spans="3:7" s="6" customFormat="1" ht="21">
      <c r="C22" s="40">
        <v>6</v>
      </c>
      <c r="D22" s="39" t="s">
        <v>24</v>
      </c>
      <c r="E22" s="37">
        <v>51280.16</v>
      </c>
      <c r="F22" s="37">
        <v>28723.96</v>
      </c>
      <c r="G22" s="38">
        <f>E22-F22</f>
        <v>22556.200000000004</v>
      </c>
    </row>
    <row r="23" spans="3:7" s="6" customFormat="1" ht="21">
      <c r="C23" s="40">
        <v>7</v>
      </c>
      <c r="D23" s="39" t="s">
        <v>177</v>
      </c>
      <c r="E23" s="37">
        <v>43322.96</v>
      </c>
      <c r="F23" s="37">
        <v>29415.56</v>
      </c>
      <c r="G23" s="38">
        <f>E23-F23</f>
        <v>13907.399999999998</v>
      </c>
    </row>
    <row r="24" spans="3:7" s="6" customFormat="1" ht="21" hidden="1">
      <c r="C24" s="40">
        <v>7</v>
      </c>
      <c r="D24" s="39" t="s">
        <v>17</v>
      </c>
      <c r="E24" s="37"/>
      <c r="F24" s="37"/>
      <c r="G24" s="38">
        <f>E24-F24</f>
        <v>0</v>
      </c>
    </row>
    <row r="25" spans="3:7" s="6" customFormat="1" ht="41.25">
      <c r="C25" s="35"/>
      <c r="D25" s="28" t="s">
        <v>18</v>
      </c>
      <c r="E25" s="41">
        <f>SUM(E18:E24)</f>
        <v>458887.48000000004</v>
      </c>
      <c r="F25" s="41">
        <f>SUM(F18:F24)</f>
        <v>273085.31</v>
      </c>
      <c r="G25" s="41">
        <f>SUM(G18:G24)</f>
        <v>185802.16999999998</v>
      </c>
    </row>
    <row r="26" spans="3:7" s="6" customFormat="1" ht="41.25">
      <c r="C26" s="35"/>
      <c r="D26" s="28" t="s">
        <v>19</v>
      </c>
      <c r="E26" s="36">
        <f>E25+E16</f>
        <v>557380.56</v>
      </c>
      <c r="F26" s="36">
        <f>F25+F16</f>
        <v>332337.83</v>
      </c>
      <c r="G26" s="36">
        <f>G25+G16</f>
        <v>225042.72999999998</v>
      </c>
    </row>
    <row r="27" spans="3:7" s="6" customFormat="1" ht="21">
      <c r="C27" s="44"/>
      <c r="D27" s="45"/>
      <c r="E27" s="46"/>
      <c r="F27" s="46"/>
      <c r="G27" s="46"/>
    </row>
    <row r="28" spans="3:7" s="6" customFormat="1" ht="21">
      <c r="C28" s="44"/>
      <c r="D28" s="45"/>
      <c r="E28" s="46"/>
      <c r="F28" s="46"/>
      <c r="G28" s="46"/>
    </row>
    <row r="29" spans="6:7" s="6" customFormat="1" ht="21">
      <c r="F29" s="32"/>
      <c r="G29" s="32" t="s">
        <v>72</v>
      </c>
    </row>
    <row r="30" spans="3:7" s="50" customFormat="1" ht="42">
      <c r="C30" s="47" t="s">
        <v>63</v>
      </c>
      <c r="D30" s="47" t="s">
        <v>64</v>
      </c>
      <c r="E30" s="48" t="s">
        <v>5</v>
      </c>
      <c r="F30" s="33" t="s">
        <v>73</v>
      </c>
      <c r="G30" s="49" t="s">
        <v>47</v>
      </c>
    </row>
    <row r="31" spans="3:7" s="6" customFormat="1" ht="409.5" customHeight="1">
      <c r="C31" s="51">
        <v>1</v>
      </c>
      <c r="D31" s="52" t="s">
        <v>74</v>
      </c>
      <c r="E31" s="53" t="s">
        <v>44</v>
      </c>
      <c r="F31" s="54">
        <v>77025.65</v>
      </c>
      <c r="G31" s="54">
        <f>F14-E14</f>
        <v>-30882.229999999996</v>
      </c>
    </row>
    <row r="32" spans="3:7" s="6" customFormat="1" ht="41.25">
      <c r="C32" s="55">
        <v>2</v>
      </c>
      <c r="D32" s="56" t="s">
        <v>11</v>
      </c>
      <c r="E32" s="39" t="s">
        <v>179</v>
      </c>
      <c r="F32" s="57">
        <v>415</v>
      </c>
      <c r="G32" s="35"/>
    </row>
    <row r="33" spans="3:7" s="6" customFormat="1" ht="21">
      <c r="C33" s="55"/>
      <c r="D33" s="81"/>
      <c r="E33" s="39"/>
      <c r="F33" s="57"/>
      <c r="G33" s="35"/>
    </row>
    <row r="34" spans="3:7" s="6" customFormat="1" ht="21">
      <c r="C34" s="55"/>
      <c r="D34" s="59"/>
      <c r="E34" s="60" t="s">
        <v>83</v>
      </c>
      <c r="F34" s="61">
        <f>SUM(F32:F32)</f>
        <v>415</v>
      </c>
      <c r="G34" s="62">
        <f>F15-F34</f>
        <v>12694.1</v>
      </c>
    </row>
    <row r="35" spans="3:7" s="6" customFormat="1" ht="21">
      <c r="C35" s="51">
        <v>3</v>
      </c>
      <c r="D35" s="28" t="s">
        <v>75</v>
      </c>
      <c r="E35" s="64" t="s">
        <v>180</v>
      </c>
      <c r="F35" s="55"/>
      <c r="G35" s="35"/>
    </row>
    <row r="36" spans="3:7" s="6" customFormat="1" ht="21">
      <c r="C36" s="92"/>
      <c r="D36" s="89"/>
      <c r="E36" s="82" t="s">
        <v>181</v>
      </c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0"/>
      <c r="D38" s="90"/>
      <c r="E38" s="73"/>
      <c r="F38" s="55"/>
      <c r="G38" s="35"/>
    </row>
    <row r="39" spans="3:7" s="6" customFormat="1" ht="21">
      <c r="C39" s="90"/>
      <c r="D39" s="90"/>
      <c r="E39" s="72"/>
      <c r="F39" s="55"/>
      <c r="G39" s="35"/>
    </row>
    <row r="40" spans="3:7" s="6" customFormat="1" ht="21">
      <c r="C40" s="91"/>
      <c r="D40" s="91"/>
      <c r="E40" s="72"/>
      <c r="F40" s="55"/>
      <c r="G40" s="35"/>
    </row>
    <row r="41" spans="3:7" s="6" customFormat="1" ht="21">
      <c r="C41" s="71"/>
      <c r="D41" s="71"/>
      <c r="E41" s="72"/>
      <c r="F41" s="55"/>
      <c r="G41" s="35"/>
    </row>
    <row r="42" s="30" customFormat="1" ht="21">
      <c r="C42" s="6" t="s">
        <v>61</v>
      </c>
    </row>
    <row r="43" s="29" customFormat="1" ht="15"/>
  </sheetData>
  <sheetProtection/>
  <mergeCells count="4">
    <mergeCell ref="C13:G13"/>
    <mergeCell ref="C17:G17"/>
    <mergeCell ref="C36:C40"/>
    <mergeCell ref="D36:D40"/>
  </mergeCells>
  <printOptions/>
  <pageMargins left="0.25" right="0.25" top="0.75" bottom="0.75" header="0.3" footer="0.3"/>
  <pageSetup horizontalDpi="1200" verticalDpi="1200" orientation="portrait" paperSize="9" scale="5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G42"/>
  <sheetViews>
    <sheetView view="pageBreakPreview" zoomScale="73" zoomScaleSheetLayoutView="73" zoomScalePageLayoutView="0" workbookViewId="0" topLeftCell="B11">
      <selection activeCell="E35" sqref="E35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182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183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36769.6</v>
      </c>
      <c r="F14" s="35">
        <v>22032.93</v>
      </c>
      <c r="G14" s="35">
        <f>E14-F14</f>
        <v>14736.669999999998</v>
      </c>
    </row>
    <row r="15" spans="3:7" s="6" customFormat="1" ht="21">
      <c r="C15" s="35">
        <v>2</v>
      </c>
      <c r="D15" s="35" t="s">
        <v>69</v>
      </c>
      <c r="E15" s="35">
        <v>10705.1</v>
      </c>
      <c r="F15" s="35">
        <v>6450.81</v>
      </c>
      <c r="G15" s="35">
        <f>E15-F15</f>
        <v>4254.29</v>
      </c>
    </row>
    <row r="16" spans="3:7" s="6" customFormat="1" ht="41.25">
      <c r="C16" s="35"/>
      <c r="D16" s="28" t="s">
        <v>12</v>
      </c>
      <c r="E16" s="36">
        <f>SUM(E14:E15)</f>
        <v>47474.7</v>
      </c>
      <c r="F16" s="36">
        <f>SUM(F14:F15)</f>
        <v>28483.74</v>
      </c>
      <c r="G16" s="36">
        <f>SUM(G14:G15)</f>
        <v>18990.96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132184.5</v>
      </c>
      <c r="F18" s="37">
        <v>79692.89</v>
      </c>
      <c r="G18" s="38">
        <f>E18-F18</f>
        <v>52491.61</v>
      </c>
    </row>
    <row r="19" spans="3:7" s="6" customFormat="1" ht="21">
      <c r="C19" s="35">
        <v>4</v>
      </c>
      <c r="D19" s="35" t="s">
        <v>17</v>
      </c>
      <c r="E19" s="37">
        <v>23184.35</v>
      </c>
      <c r="F19" s="37">
        <v>12766.02</v>
      </c>
      <c r="G19" s="38">
        <f>E19-F19</f>
        <v>10418.329999999998</v>
      </c>
    </row>
    <row r="20" spans="3:7" s="6" customFormat="1" ht="21">
      <c r="C20" s="35">
        <v>5</v>
      </c>
      <c r="D20" s="35" t="s">
        <v>24</v>
      </c>
      <c r="E20" s="37">
        <v>38383.24</v>
      </c>
      <c r="F20" s="37">
        <v>15376.7</v>
      </c>
      <c r="G20" s="38">
        <f>E20-F20</f>
        <v>23006.539999999997</v>
      </c>
    </row>
    <row r="21" spans="3:7" s="6" customFormat="1" ht="21">
      <c r="C21" s="35">
        <v>6</v>
      </c>
      <c r="D21" s="39" t="s">
        <v>15</v>
      </c>
      <c r="E21" s="37">
        <v>9969.68</v>
      </c>
      <c r="F21" s="37">
        <v>2806.77</v>
      </c>
      <c r="G21" s="38">
        <f>E21-F21</f>
        <v>7162.91</v>
      </c>
    </row>
    <row r="22" spans="3:7" s="6" customFormat="1" ht="21" hidden="1">
      <c r="C22" s="40">
        <v>5</v>
      </c>
      <c r="D22" s="39" t="s">
        <v>24</v>
      </c>
      <c r="E22" s="37"/>
      <c r="F22" s="37"/>
      <c r="G22" s="38">
        <f>E22-F22</f>
        <v>0</v>
      </c>
    </row>
    <row r="23" spans="3:7" s="6" customFormat="1" ht="21">
      <c r="C23" s="40">
        <v>7</v>
      </c>
      <c r="D23" s="39" t="s">
        <v>177</v>
      </c>
      <c r="E23" s="37">
        <v>30427.47</v>
      </c>
      <c r="F23" s="37">
        <v>17358.14</v>
      </c>
      <c r="G23" s="38">
        <f>E23-F23</f>
        <v>13069.330000000002</v>
      </c>
    </row>
    <row r="24" spans="3:7" s="6" customFormat="1" ht="21" hidden="1">
      <c r="C24" s="40">
        <v>7</v>
      </c>
      <c r="D24" s="39" t="s">
        <v>17</v>
      </c>
      <c r="E24" s="37"/>
      <c r="F24" s="37"/>
      <c r="G24" s="38">
        <f>E24-F24</f>
        <v>0</v>
      </c>
    </row>
    <row r="25" spans="3:7" s="6" customFormat="1" ht="41.25">
      <c r="C25" s="35"/>
      <c r="D25" s="28" t="s">
        <v>18</v>
      </c>
      <c r="E25" s="41">
        <f>SUM(E18:E24)</f>
        <v>234149.24</v>
      </c>
      <c r="F25" s="41">
        <f>SUM(F18:F24)</f>
        <v>128000.52</v>
      </c>
      <c r="G25" s="41">
        <f>SUM(G18:G24)</f>
        <v>106148.72</v>
      </c>
    </row>
    <row r="26" spans="3:7" s="6" customFormat="1" ht="41.25">
      <c r="C26" s="35"/>
      <c r="D26" s="28" t="s">
        <v>19</v>
      </c>
      <c r="E26" s="36">
        <f>E25+E16</f>
        <v>281623.94</v>
      </c>
      <c r="F26" s="36">
        <f>F25+F16</f>
        <v>156484.26</v>
      </c>
      <c r="G26" s="36">
        <f>G25+G16</f>
        <v>125139.68</v>
      </c>
    </row>
    <row r="27" spans="3:7" s="6" customFormat="1" ht="21">
      <c r="C27" s="44"/>
      <c r="D27" s="45"/>
      <c r="E27" s="46"/>
      <c r="F27" s="46"/>
      <c r="G27" s="46"/>
    </row>
    <row r="28" spans="3:7" s="6" customFormat="1" ht="21">
      <c r="C28" s="44"/>
      <c r="D28" s="45"/>
      <c r="E28" s="46"/>
      <c r="F28" s="46"/>
      <c r="G28" s="46"/>
    </row>
    <row r="29" spans="6:7" s="6" customFormat="1" ht="21">
      <c r="F29" s="32"/>
      <c r="G29" s="32" t="s">
        <v>72</v>
      </c>
    </row>
    <row r="30" spans="3:7" s="50" customFormat="1" ht="42">
      <c r="C30" s="47" t="s">
        <v>63</v>
      </c>
      <c r="D30" s="47" t="s">
        <v>64</v>
      </c>
      <c r="E30" s="48" t="s">
        <v>5</v>
      </c>
      <c r="F30" s="33" t="s">
        <v>73</v>
      </c>
      <c r="G30" s="49" t="s">
        <v>47</v>
      </c>
    </row>
    <row r="31" spans="3:7" s="6" customFormat="1" ht="409.5" customHeight="1">
      <c r="C31" s="51">
        <v>1</v>
      </c>
      <c r="D31" s="52" t="s">
        <v>74</v>
      </c>
      <c r="E31" s="53" t="s">
        <v>44</v>
      </c>
      <c r="F31" s="54">
        <v>36769.6</v>
      </c>
      <c r="G31" s="54">
        <f>F14-E14</f>
        <v>-14736.669999999998</v>
      </c>
    </row>
    <row r="32" spans="3:7" s="6" customFormat="1" ht="21">
      <c r="C32" s="55">
        <v>2</v>
      </c>
      <c r="D32" s="56" t="s">
        <v>11</v>
      </c>
      <c r="E32" s="39"/>
      <c r="F32" s="57"/>
      <c r="G32" s="35"/>
    </row>
    <row r="33" spans="3:7" s="6" customFormat="1" ht="21">
      <c r="C33" s="55"/>
      <c r="D33" s="81"/>
      <c r="E33" s="39"/>
      <c r="F33" s="57"/>
      <c r="G33" s="35"/>
    </row>
    <row r="34" spans="3:7" s="6" customFormat="1" ht="21">
      <c r="C34" s="55"/>
      <c r="D34" s="59"/>
      <c r="E34" s="60" t="s">
        <v>83</v>
      </c>
      <c r="F34" s="61">
        <f>SUM(F32:F32)</f>
        <v>0</v>
      </c>
      <c r="G34" s="62">
        <f>F15-F34</f>
        <v>6450.81</v>
      </c>
    </row>
    <row r="35" spans="3:7" s="6" customFormat="1" ht="21">
      <c r="C35" s="51">
        <v>3</v>
      </c>
      <c r="D35" s="28" t="s">
        <v>75</v>
      </c>
      <c r="E35" s="64" t="s">
        <v>87</v>
      </c>
      <c r="F35" s="55"/>
      <c r="G35" s="35"/>
    </row>
    <row r="36" spans="3:7" s="6" customFormat="1" ht="21">
      <c r="C36" s="92"/>
      <c r="D36" s="89"/>
      <c r="E36" s="8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0"/>
      <c r="D38" s="90"/>
      <c r="E38" s="73"/>
      <c r="F38" s="55"/>
      <c r="G38" s="35"/>
    </row>
    <row r="39" spans="3:7" s="6" customFormat="1" ht="21">
      <c r="C39" s="90"/>
      <c r="D39" s="90"/>
      <c r="E39" s="72"/>
      <c r="F39" s="55"/>
      <c r="G39" s="35"/>
    </row>
    <row r="40" spans="3:7" s="6" customFormat="1" ht="21">
      <c r="C40" s="91"/>
      <c r="D40" s="91"/>
      <c r="E40" s="72"/>
      <c r="F40" s="55"/>
      <c r="G40" s="35"/>
    </row>
    <row r="41" spans="3:7" s="6" customFormat="1" ht="21">
      <c r="C41" s="71"/>
      <c r="D41" s="71"/>
      <c r="E41" s="72"/>
      <c r="F41" s="55"/>
      <c r="G41" s="35"/>
    </row>
    <row r="42" s="30" customFormat="1" ht="21">
      <c r="C42" s="6" t="s">
        <v>61</v>
      </c>
    </row>
    <row r="43" s="29" customFormat="1" ht="15"/>
  </sheetData>
  <sheetProtection/>
  <mergeCells count="4">
    <mergeCell ref="C13:G13"/>
    <mergeCell ref="C17:G17"/>
    <mergeCell ref="C36:C40"/>
    <mergeCell ref="D36:D40"/>
  </mergeCells>
  <printOptions/>
  <pageMargins left="0.25" right="0.25" top="0.75" bottom="0.75" header="0.3" footer="0.3"/>
  <pageSetup horizontalDpi="1200" verticalDpi="12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G41"/>
  <sheetViews>
    <sheetView view="pageBreakPreview" zoomScale="73" zoomScaleSheetLayoutView="73" zoomScalePageLayoutView="0" workbookViewId="0" topLeftCell="C1">
      <selection activeCell="D34" sqref="D34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184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32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9638.85</v>
      </c>
      <c r="F14" s="35">
        <v>6470.88</v>
      </c>
      <c r="G14" s="35">
        <f>E14-F14</f>
        <v>3167.9700000000003</v>
      </c>
    </row>
    <row r="15" spans="3:7" s="6" customFormat="1" ht="21">
      <c r="C15" s="35">
        <v>2</v>
      </c>
      <c r="D15" s="35" t="s">
        <v>69</v>
      </c>
      <c r="E15" s="35">
        <v>4546.7</v>
      </c>
      <c r="F15" s="35">
        <v>3052.36</v>
      </c>
      <c r="G15" s="35">
        <f>E15-F15</f>
        <v>1494.3399999999997</v>
      </c>
    </row>
    <row r="16" spans="3:7" s="6" customFormat="1" ht="41.25">
      <c r="C16" s="35"/>
      <c r="D16" s="28" t="s">
        <v>12</v>
      </c>
      <c r="E16" s="36">
        <f>SUM(E14:E15)</f>
        <v>14185.55</v>
      </c>
      <c r="F16" s="36">
        <f>SUM(F14:F15)</f>
        <v>9523.24</v>
      </c>
      <c r="G16" s="36">
        <f>SUM(G14:G15)</f>
        <v>4662.3099999999995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 hidden="1">
      <c r="C18" s="35">
        <v>3</v>
      </c>
      <c r="D18" s="35" t="s">
        <v>14</v>
      </c>
      <c r="E18" s="37"/>
      <c r="F18" s="37"/>
      <c r="G18" s="38">
        <f>E18-F18</f>
        <v>0</v>
      </c>
    </row>
    <row r="19" spans="3:7" s="6" customFormat="1" ht="21">
      <c r="C19" s="35">
        <v>4</v>
      </c>
      <c r="D19" s="35" t="s">
        <v>17</v>
      </c>
      <c r="E19" s="37">
        <v>9568.41</v>
      </c>
      <c r="F19" s="37">
        <v>618058</v>
      </c>
      <c r="G19" s="38">
        <f>E19-F19</f>
        <v>-608489.59</v>
      </c>
    </row>
    <row r="20" spans="3:7" s="6" customFormat="1" ht="21">
      <c r="C20" s="35">
        <v>6</v>
      </c>
      <c r="D20" s="39" t="s">
        <v>15</v>
      </c>
      <c r="E20" s="37">
        <v>6891.58</v>
      </c>
      <c r="F20" s="37">
        <v>4392.97</v>
      </c>
      <c r="G20" s="38">
        <f>E20-F20</f>
        <v>2498.6099999999997</v>
      </c>
    </row>
    <row r="21" spans="3:7" s="6" customFormat="1" ht="21" hidden="1">
      <c r="C21" s="40">
        <v>5</v>
      </c>
      <c r="D21" s="39" t="s">
        <v>24</v>
      </c>
      <c r="E21" s="37"/>
      <c r="F21" s="37"/>
      <c r="G21" s="38">
        <f>E21-F21</f>
        <v>0</v>
      </c>
    </row>
    <row r="22" spans="3:7" s="6" customFormat="1" ht="21">
      <c r="C22" s="40">
        <v>7</v>
      </c>
      <c r="D22" s="39" t="s">
        <v>16</v>
      </c>
      <c r="E22" s="37">
        <v>3980.7</v>
      </c>
      <c r="F22" s="37">
        <v>2583.37</v>
      </c>
      <c r="G22" s="38">
        <f>E22-F22</f>
        <v>1397.33</v>
      </c>
    </row>
    <row r="23" spans="3:7" s="6" customFormat="1" ht="21" hidden="1">
      <c r="C23" s="40">
        <v>7</v>
      </c>
      <c r="D23" s="39" t="s">
        <v>17</v>
      </c>
      <c r="E23" s="37"/>
      <c r="F23" s="37"/>
      <c r="G23" s="38">
        <f>E23-F23</f>
        <v>0</v>
      </c>
    </row>
    <row r="24" spans="3:7" s="6" customFormat="1" ht="41.25">
      <c r="C24" s="35"/>
      <c r="D24" s="28" t="s">
        <v>18</v>
      </c>
      <c r="E24" s="41">
        <f>SUM(E18:E23)</f>
        <v>20440.69</v>
      </c>
      <c r="F24" s="41">
        <f>SUM(F18:F23)</f>
        <v>625034.34</v>
      </c>
      <c r="G24" s="41">
        <f>SUM(G18:G23)</f>
        <v>-604593.65</v>
      </c>
    </row>
    <row r="25" spans="3:7" s="6" customFormat="1" ht="41.25">
      <c r="C25" s="35"/>
      <c r="D25" s="28" t="s">
        <v>19</v>
      </c>
      <c r="E25" s="36">
        <f>E24+E16</f>
        <v>34626.24</v>
      </c>
      <c r="F25" s="36">
        <f>F24+F16</f>
        <v>634557.58</v>
      </c>
      <c r="G25" s="36">
        <f>G24+G16</f>
        <v>-599931.34</v>
      </c>
    </row>
    <row r="26" spans="3:7" s="6" customFormat="1" ht="21">
      <c r="C26" s="44"/>
      <c r="D26" s="45"/>
      <c r="E26" s="46"/>
      <c r="F26" s="46"/>
      <c r="G26" s="46"/>
    </row>
    <row r="27" spans="3:7" s="6" customFormat="1" ht="21">
      <c r="C27" s="44"/>
      <c r="D27" s="45"/>
      <c r="E27" s="46"/>
      <c r="F27" s="46"/>
      <c r="G27" s="46"/>
    </row>
    <row r="28" spans="6:7" s="6" customFormat="1" ht="21">
      <c r="F28" s="32"/>
      <c r="G28" s="32" t="s">
        <v>72</v>
      </c>
    </row>
    <row r="29" spans="3:7" s="50" customFormat="1" ht="42">
      <c r="C29" s="47" t="s">
        <v>63</v>
      </c>
      <c r="D29" s="47" t="s">
        <v>64</v>
      </c>
      <c r="E29" s="48" t="s">
        <v>5</v>
      </c>
      <c r="F29" s="33" t="s">
        <v>73</v>
      </c>
      <c r="G29" s="49" t="s">
        <v>47</v>
      </c>
    </row>
    <row r="30" spans="3:7" s="6" customFormat="1" ht="409.5" customHeight="1">
      <c r="C30" s="51">
        <v>1</v>
      </c>
      <c r="D30" s="52" t="s">
        <v>74</v>
      </c>
      <c r="E30" s="53" t="s">
        <v>44</v>
      </c>
      <c r="F30" s="80">
        <v>9638.85</v>
      </c>
      <c r="G30" s="54">
        <f>F14-E14</f>
        <v>-3167.9700000000003</v>
      </c>
    </row>
    <row r="31" spans="3:7" s="6" customFormat="1" ht="21">
      <c r="C31" s="55">
        <v>2</v>
      </c>
      <c r="D31" s="56" t="s">
        <v>11</v>
      </c>
      <c r="E31" s="39"/>
      <c r="F31" s="57"/>
      <c r="G31" s="35"/>
    </row>
    <row r="32" spans="3:7" s="6" customFormat="1" ht="21">
      <c r="C32" s="55"/>
      <c r="D32" s="81"/>
      <c r="E32" s="39"/>
      <c r="F32" s="57"/>
      <c r="G32" s="35"/>
    </row>
    <row r="33" spans="3:7" s="6" customFormat="1" ht="21">
      <c r="C33" s="55"/>
      <c r="D33" s="59"/>
      <c r="E33" s="60" t="s">
        <v>83</v>
      </c>
      <c r="F33" s="61">
        <f>SUM(F31:F31)</f>
        <v>0</v>
      </c>
      <c r="G33" s="62">
        <f>F15-F33</f>
        <v>3052.36</v>
      </c>
    </row>
    <row r="34" spans="3:7" s="6" customFormat="1" ht="21">
      <c r="C34" s="51">
        <v>3</v>
      </c>
      <c r="D34" s="28" t="s">
        <v>75</v>
      </c>
      <c r="E34" s="64" t="s">
        <v>31</v>
      </c>
      <c r="F34" s="55"/>
      <c r="G34" s="35"/>
    </row>
    <row r="35" spans="3:7" s="6" customFormat="1" ht="21">
      <c r="C35" s="92"/>
      <c r="D35" s="89"/>
      <c r="E35" s="82"/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3"/>
      <c r="F37" s="55"/>
      <c r="G37" s="35"/>
    </row>
    <row r="38" spans="3:7" s="6" customFormat="1" ht="21">
      <c r="C38" s="90"/>
      <c r="D38" s="90"/>
      <c r="E38" s="72"/>
      <c r="F38" s="55"/>
      <c r="G38" s="35"/>
    </row>
    <row r="39" spans="3:7" s="6" customFormat="1" ht="21">
      <c r="C39" s="91"/>
      <c r="D39" s="91"/>
      <c r="E39" s="72"/>
      <c r="F39" s="55"/>
      <c r="G39" s="35"/>
    </row>
    <row r="40" spans="3:7" s="6" customFormat="1" ht="21">
      <c r="C40" s="71"/>
      <c r="D40" s="71"/>
      <c r="E40" s="72"/>
      <c r="F40" s="55"/>
      <c r="G40" s="35"/>
    </row>
    <row r="41" s="30" customFormat="1" ht="21">
      <c r="C41" s="6" t="s">
        <v>61</v>
      </c>
    </row>
    <row r="42" s="29" customFormat="1" ht="15"/>
  </sheetData>
  <sheetProtection/>
  <mergeCells count="4">
    <mergeCell ref="C13:G13"/>
    <mergeCell ref="C17:G17"/>
    <mergeCell ref="C35:C39"/>
    <mergeCell ref="D35:D39"/>
  </mergeCells>
  <printOptions/>
  <pageMargins left="0.25" right="0.25" top="0.75" bottom="0.75" header="0.3" footer="0.3"/>
  <pageSetup horizontalDpi="1200" verticalDpi="1200" orientation="portrait" paperSize="9" scale="5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G41"/>
  <sheetViews>
    <sheetView view="pageBreakPreview" zoomScale="73" zoomScaleSheetLayoutView="73" zoomScalePageLayoutView="0" workbookViewId="0" topLeftCell="B29">
      <selection activeCell="F30" sqref="F30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186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187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22489.59</v>
      </c>
      <c r="F14" s="35">
        <v>14174.65</v>
      </c>
      <c r="G14" s="35">
        <f>E14-F14</f>
        <v>8314.94</v>
      </c>
    </row>
    <row r="15" spans="3:7" s="6" customFormat="1" ht="21">
      <c r="C15" s="35">
        <v>2</v>
      </c>
      <c r="D15" s="35" t="s">
        <v>69</v>
      </c>
      <c r="E15" s="35">
        <v>10335.2</v>
      </c>
      <c r="F15" s="35">
        <v>6513.96</v>
      </c>
      <c r="G15" s="35">
        <f>E15-F15</f>
        <v>3821.2400000000007</v>
      </c>
    </row>
    <row r="16" spans="3:7" s="6" customFormat="1" ht="41.25">
      <c r="C16" s="35"/>
      <c r="D16" s="28" t="s">
        <v>12</v>
      </c>
      <c r="E16" s="36">
        <f>SUM(E14:E15)</f>
        <v>32824.79</v>
      </c>
      <c r="F16" s="36">
        <f>SUM(F14:F15)</f>
        <v>20688.61</v>
      </c>
      <c r="G16" s="36">
        <f>SUM(G14:G15)</f>
        <v>12136.18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 hidden="1">
      <c r="C18" s="35">
        <v>3</v>
      </c>
      <c r="D18" s="35" t="s">
        <v>14</v>
      </c>
      <c r="E18" s="37"/>
      <c r="F18" s="37"/>
      <c r="G18" s="38">
        <f>E18-F18</f>
        <v>0</v>
      </c>
    </row>
    <row r="19" spans="3:7" s="6" customFormat="1" ht="21">
      <c r="C19" s="35">
        <v>4</v>
      </c>
      <c r="D19" s="35" t="s">
        <v>17</v>
      </c>
      <c r="E19" s="37">
        <v>18113.23</v>
      </c>
      <c r="F19" s="37">
        <v>11846.2</v>
      </c>
      <c r="G19" s="38">
        <f>E19-F19</f>
        <v>6267.029999999999</v>
      </c>
    </row>
    <row r="20" spans="3:7" s="6" customFormat="1" ht="21">
      <c r="C20" s="35">
        <v>6</v>
      </c>
      <c r="D20" s="39" t="s">
        <v>15</v>
      </c>
      <c r="E20" s="37">
        <v>14195.13</v>
      </c>
      <c r="F20" s="37">
        <v>10072.48</v>
      </c>
      <c r="G20" s="38">
        <f>E20-F20</f>
        <v>4122.65</v>
      </c>
    </row>
    <row r="21" spans="3:7" s="6" customFormat="1" ht="21" hidden="1">
      <c r="C21" s="40">
        <v>5</v>
      </c>
      <c r="D21" s="39" t="s">
        <v>24</v>
      </c>
      <c r="E21" s="37"/>
      <c r="F21" s="37"/>
      <c r="G21" s="38">
        <f>E21-F21</f>
        <v>0</v>
      </c>
    </row>
    <row r="22" spans="3:7" s="6" customFormat="1" ht="21">
      <c r="C22" s="40">
        <v>7</v>
      </c>
      <c r="D22" s="39" t="s">
        <v>16</v>
      </c>
      <c r="E22" s="37">
        <v>12716.5</v>
      </c>
      <c r="F22" s="37">
        <v>9196.05</v>
      </c>
      <c r="G22" s="38">
        <f>E22-F22</f>
        <v>3520.4500000000007</v>
      </c>
    </row>
    <row r="23" spans="3:7" s="6" customFormat="1" ht="21" hidden="1">
      <c r="C23" s="40">
        <v>7</v>
      </c>
      <c r="D23" s="39" t="s">
        <v>17</v>
      </c>
      <c r="E23" s="37"/>
      <c r="F23" s="37"/>
      <c r="G23" s="38">
        <f>E23-F23</f>
        <v>0</v>
      </c>
    </row>
    <row r="24" spans="3:7" s="6" customFormat="1" ht="41.25">
      <c r="C24" s="35"/>
      <c r="D24" s="28" t="s">
        <v>18</v>
      </c>
      <c r="E24" s="41">
        <f>SUM(E18:E23)</f>
        <v>45024.86</v>
      </c>
      <c r="F24" s="41">
        <f>SUM(F18:F23)</f>
        <v>31114.73</v>
      </c>
      <c r="G24" s="41">
        <f>SUM(G18:G23)</f>
        <v>13910.13</v>
      </c>
    </row>
    <row r="25" spans="3:7" s="6" customFormat="1" ht="41.25">
      <c r="C25" s="35"/>
      <c r="D25" s="28" t="s">
        <v>19</v>
      </c>
      <c r="E25" s="36">
        <f>E24+E16</f>
        <v>77849.65</v>
      </c>
      <c r="F25" s="36">
        <f>F24+F16</f>
        <v>51803.34</v>
      </c>
      <c r="G25" s="36">
        <f>G24+G16</f>
        <v>26046.309999999998</v>
      </c>
    </row>
    <row r="26" spans="3:7" s="6" customFormat="1" ht="21">
      <c r="C26" s="44"/>
      <c r="D26" s="45"/>
      <c r="E26" s="46"/>
      <c r="F26" s="46"/>
      <c r="G26" s="46"/>
    </row>
    <row r="27" spans="3:7" s="6" customFormat="1" ht="21">
      <c r="C27" s="44"/>
      <c r="D27" s="45"/>
      <c r="E27" s="46"/>
      <c r="F27" s="46"/>
      <c r="G27" s="46"/>
    </row>
    <row r="28" spans="6:7" s="6" customFormat="1" ht="21">
      <c r="F28" s="32"/>
      <c r="G28" s="32" t="s">
        <v>72</v>
      </c>
    </row>
    <row r="29" spans="3:7" s="50" customFormat="1" ht="42">
      <c r="C29" s="47" t="s">
        <v>63</v>
      </c>
      <c r="D29" s="47" t="s">
        <v>64</v>
      </c>
      <c r="E29" s="48" t="s">
        <v>5</v>
      </c>
      <c r="F29" s="33" t="s">
        <v>73</v>
      </c>
      <c r="G29" s="49" t="s">
        <v>47</v>
      </c>
    </row>
    <row r="30" spans="3:7" s="6" customFormat="1" ht="409.5" customHeight="1">
      <c r="C30" s="51">
        <v>1</v>
      </c>
      <c r="D30" s="52" t="s">
        <v>74</v>
      </c>
      <c r="E30" s="53" t="s">
        <v>44</v>
      </c>
      <c r="F30" s="54">
        <v>22489.59</v>
      </c>
      <c r="G30" s="54">
        <f>F14-E14</f>
        <v>-8314.94</v>
      </c>
    </row>
    <row r="31" spans="3:7" s="6" customFormat="1" ht="21">
      <c r="C31" s="55">
        <v>2</v>
      </c>
      <c r="D31" s="56" t="s">
        <v>11</v>
      </c>
      <c r="E31" s="39"/>
      <c r="F31" s="57"/>
      <c r="G31" s="35"/>
    </row>
    <row r="32" spans="3:7" s="6" customFormat="1" ht="21">
      <c r="C32" s="55"/>
      <c r="D32" s="81"/>
      <c r="E32" s="39"/>
      <c r="F32" s="57"/>
      <c r="G32" s="35"/>
    </row>
    <row r="33" spans="3:7" s="6" customFormat="1" ht="21">
      <c r="C33" s="55"/>
      <c r="D33" s="59"/>
      <c r="E33" s="60" t="s">
        <v>83</v>
      </c>
      <c r="F33" s="61">
        <f>SUM(F31:F31)</f>
        <v>0</v>
      </c>
      <c r="G33" s="62">
        <f>F15-F33</f>
        <v>6513.96</v>
      </c>
    </row>
    <row r="34" spans="3:7" s="6" customFormat="1" ht="21">
      <c r="C34" s="51">
        <v>3</v>
      </c>
      <c r="D34" s="28" t="s">
        <v>75</v>
      </c>
      <c r="E34" s="64" t="s">
        <v>37</v>
      </c>
      <c r="F34" s="55"/>
      <c r="G34" s="35"/>
    </row>
    <row r="35" spans="3:7" s="6" customFormat="1" ht="21">
      <c r="C35" s="92"/>
      <c r="D35" s="89"/>
      <c r="E35" s="72" t="s">
        <v>188</v>
      </c>
      <c r="F35" s="55"/>
      <c r="G35" s="35"/>
    </row>
    <row r="36" spans="3:7" s="6" customFormat="1" ht="21">
      <c r="C36" s="90"/>
      <c r="D36" s="90"/>
      <c r="E36" s="72" t="s">
        <v>189</v>
      </c>
      <c r="F36" s="55"/>
      <c r="G36" s="35"/>
    </row>
    <row r="37" spans="3:7" s="6" customFormat="1" ht="21">
      <c r="C37" s="90"/>
      <c r="D37" s="90"/>
      <c r="E37" s="64" t="s">
        <v>190</v>
      </c>
      <c r="F37" s="55"/>
      <c r="G37" s="35"/>
    </row>
    <row r="38" spans="3:7" s="6" customFormat="1" ht="21">
      <c r="C38" s="90"/>
      <c r="D38" s="90"/>
      <c r="E38" s="72"/>
      <c r="F38" s="55"/>
      <c r="G38" s="35"/>
    </row>
    <row r="39" spans="3:7" s="6" customFormat="1" ht="21">
      <c r="C39" s="91"/>
      <c r="D39" s="91"/>
      <c r="E39" s="72"/>
      <c r="F39" s="55"/>
      <c r="G39" s="35"/>
    </row>
    <row r="40" spans="3:7" s="6" customFormat="1" ht="21">
      <c r="C40" s="71"/>
      <c r="D40" s="71"/>
      <c r="E40" s="72"/>
      <c r="F40" s="55"/>
      <c r="G40" s="35"/>
    </row>
    <row r="41" s="30" customFormat="1" ht="21">
      <c r="C41" s="6" t="s">
        <v>61</v>
      </c>
    </row>
    <row r="42" s="29" customFormat="1" ht="15"/>
  </sheetData>
  <sheetProtection/>
  <mergeCells count="4">
    <mergeCell ref="C13:G13"/>
    <mergeCell ref="C17:G17"/>
    <mergeCell ref="C35:C39"/>
    <mergeCell ref="D35:D39"/>
  </mergeCells>
  <printOptions/>
  <pageMargins left="0.25" right="0.25" top="0.75" bottom="0.75" header="0.3" footer="0.3"/>
  <pageSetup horizontalDpi="1200" verticalDpi="12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42" zoomScaleSheetLayoutView="42" zoomScalePageLayoutView="0" workbookViewId="0" topLeftCell="A1">
      <selection activeCell="D16" sqref="D16"/>
    </sheetView>
  </sheetViews>
  <sheetFormatPr defaultColWidth="9.140625" defaultRowHeight="15"/>
  <cols>
    <col min="1" max="1" width="38.57421875" style="0" customWidth="1"/>
    <col min="2" max="2" width="22.7109375" style="0" customWidth="1"/>
    <col min="3" max="3" width="20.28125" style="0" customWidth="1"/>
    <col min="4" max="4" width="90.7109375" style="0" customWidth="1"/>
    <col min="5" max="5" width="23.140625" style="0" customWidth="1"/>
    <col min="6" max="6" width="23.28125" style="0" customWidth="1"/>
    <col min="7" max="7" width="27.8515625" style="0" customWidth="1"/>
    <col min="10" max="10" width="21.28125" style="0" customWidth="1"/>
  </cols>
  <sheetData>
    <row r="1" spans="1:7" s="3" customFormat="1" ht="45.75">
      <c r="A1" s="11" t="s">
        <v>21</v>
      </c>
      <c r="B1" s="11"/>
      <c r="C1" s="11"/>
      <c r="D1" s="11"/>
      <c r="E1" s="11"/>
      <c r="F1" s="11"/>
      <c r="G1" s="8"/>
    </row>
    <row r="2" spans="1:7" s="3" customFormat="1" ht="45.75">
      <c r="A2" s="11" t="s">
        <v>20</v>
      </c>
      <c r="B2" s="11"/>
      <c r="C2" s="11"/>
      <c r="D2" s="11"/>
      <c r="E2" s="11"/>
      <c r="F2" s="11"/>
      <c r="G2" s="8"/>
    </row>
    <row r="3" spans="2:7" ht="26.25">
      <c r="B3" s="2" t="s">
        <v>26</v>
      </c>
      <c r="C3" s="2"/>
      <c r="D3" s="2"/>
      <c r="E3" s="2"/>
      <c r="F3" s="2"/>
      <c r="G3" s="4"/>
    </row>
    <row r="4" spans="2:7" ht="26.25">
      <c r="B4" s="2" t="s">
        <v>27</v>
      </c>
      <c r="C4" s="2"/>
      <c r="D4" s="2"/>
      <c r="E4" s="2"/>
      <c r="F4" s="2"/>
      <c r="G4" s="4"/>
    </row>
    <row r="6" spans="1:8" s="14" customFormat="1" ht="36">
      <c r="A6" s="12" t="s">
        <v>29</v>
      </c>
      <c r="B6" s="12"/>
      <c r="C6" s="12"/>
      <c r="D6" s="12"/>
      <c r="E6" s="12"/>
      <c r="F6" s="12"/>
      <c r="G6" s="13"/>
      <c r="H6" s="13"/>
    </row>
    <row r="7" spans="1:8" s="14" customFormat="1" ht="36">
      <c r="A7" s="12" t="s">
        <v>35</v>
      </c>
      <c r="B7" s="12"/>
      <c r="C7" s="12"/>
      <c r="D7" s="12"/>
      <c r="E7" s="12"/>
      <c r="F7" s="12"/>
      <c r="G7" s="13"/>
      <c r="H7" s="13"/>
    </row>
    <row r="8" spans="1:8" ht="31.5">
      <c r="A8" s="9"/>
      <c r="B8" s="9"/>
      <c r="C8" s="9"/>
      <c r="D8" s="9" t="s">
        <v>28</v>
      </c>
      <c r="E8" s="9"/>
      <c r="F8" s="9"/>
      <c r="G8" s="5"/>
      <c r="H8" s="1"/>
    </row>
    <row r="9" s="7" customFormat="1" ht="31.5">
      <c r="A9" s="7" t="s">
        <v>36</v>
      </c>
    </row>
    <row r="10" s="7" customFormat="1" ht="31.5"/>
    <row r="11" spans="1:2" ht="21">
      <c r="A11" s="6"/>
      <c r="B11" s="6"/>
    </row>
    <row r="13" spans="1:7" s="15" customFormat="1" ht="28.5">
      <c r="A13" s="83" t="s">
        <v>0</v>
      </c>
      <c r="B13" s="84"/>
      <c r="C13" s="85"/>
      <c r="D13" s="83" t="s">
        <v>1</v>
      </c>
      <c r="E13" s="84"/>
      <c r="F13" s="84"/>
      <c r="G13" s="85"/>
    </row>
    <row r="14" spans="1:7" s="15" customFormat="1" ht="171">
      <c r="A14" s="16" t="s">
        <v>2</v>
      </c>
      <c r="B14" s="16" t="s">
        <v>3</v>
      </c>
      <c r="C14" s="16" t="s">
        <v>4</v>
      </c>
      <c r="D14" s="16" t="s">
        <v>5</v>
      </c>
      <c r="E14" s="16" t="s">
        <v>6</v>
      </c>
      <c r="F14" s="16" t="s">
        <v>7</v>
      </c>
      <c r="G14" s="16" t="s">
        <v>8</v>
      </c>
    </row>
    <row r="15" spans="1:7" ht="70.5" customHeight="1">
      <c r="A15" s="17" t="s">
        <v>9</v>
      </c>
      <c r="B15" s="10"/>
      <c r="C15" s="10"/>
      <c r="D15" s="10"/>
      <c r="E15" s="10"/>
      <c r="F15" s="10"/>
      <c r="G15" s="10"/>
    </row>
    <row r="16" spans="1:7" ht="312.75" customHeight="1">
      <c r="A16" s="27" t="s">
        <v>10</v>
      </c>
      <c r="B16" s="18">
        <v>9632.9</v>
      </c>
      <c r="C16" s="19"/>
      <c r="D16" s="20" t="s">
        <v>44</v>
      </c>
      <c r="E16" s="19"/>
      <c r="F16" s="10"/>
      <c r="G16" s="10"/>
    </row>
    <row r="17" spans="1:7" ht="36.75" customHeight="1">
      <c r="A17" s="21" t="s">
        <v>11</v>
      </c>
      <c r="B17" s="19">
        <v>4426.9</v>
      </c>
      <c r="C17" s="19"/>
      <c r="D17" s="19" t="s">
        <v>23</v>
      </c>
      <c r="E17" s="19"/>
      <c r="F17" s="10"/>
      <c r="G17" s="10"/>
    </row>
    <row r="18" spans="1:7" ht="36.75" customHeight="1">
      <c r="A18" s="21"/>
      <c r="B18" s="19"/>
      <c r="C18" s="19"/>
      <c r="D18" s="19" t="s">
        <v>31</v>
      </c>
      <c r="E18" s="19"/>
      <c r="F18" s="10"/>
      <c r="G18" s="10"/>
    </row>
    <row r="19" spans="1:7" ht="36.75" customHeight="1">
      <c r="A19" s="19"/>
      <c r="B19" s="19"/>
      <c r="C19" s="19"/>
      <c r="D19" s="19" t="s">
        <v>22</v>
      </c>
      <c r="E19" s="19"/>
      <c r="F19" s="10"/>
      <c r="G19" s="10"/>
    </row>
    <row r="20" spans="1:7" ht="54.75" customHeight="1">
      <c r="A20" s="23" t="s">
        <v>41</v>
      </c>
      <c r="B20" s="25">
        <v>743.73</v>
      </c>
      <c r="C20" s="19"/>
      <c r="D20" s="19"/>
      <c r="E20" s="19" t="s">
        <v>43</v>
      </c>
      <c r="F20" s="10"/>
      <c r="G20" s="24">
        <v>984</v>
      </c>
    </row>
    <row r="21" spans="1:7" ht="51.75">
      <c r="A21" s="21" t="s">
        <v>12</v>
      </c>
      <c r="B21" s="23">
        <f>SUM(B16:B20)</f>
        <v>14803.529999999999</v>
      </c>
      <c r="C21" s="19"/>
      <c r="D21" s="19"/>
      <c r="E21" s="19"/>
      <c r="F21" s="10"/>
      <c r="G21" s="10"/>
    </row>
    <row r="22" spans="1:7" ht="51.75">
      <c r="A22" s="21" t="s">
        <v>13</v>
      </c>
      <c r="B22" s="19"/>
      <c r="C22" s="19"/>
      <c r="D22" s="19"/>
      <c r="E22" s="19"/>
      <c r="F22" s="10"/>
      <c r="G22" s="10"/>
    </row>
    <row r="23" spans="1:7" ht="26.25">
      <c r="A23" s="19" t="s">
        <v>14</v>
      </c>
      <c r="B23" s="19"/>
      <c r="C23" s="19"/>
      <c r="D23" s="19" t="s">
        <v>14</v>
      </c>
      <c r="E23" s="19"/>
      <c r="F23" s="10"/>
      <c r="G23" s="10"/>
    </row>
    <row r="24" spans="1:7" ht="52.5">
      <c r="A24" s="19" t="s">
        <v>15</v>
      </c>
      <c r="B24" s="19">
        <v>12224.4</v>
      </c>
      <c r="C24" s="19"/>
      <c r="D24" s="19" t="s">
        <v>15</v>
      </c>
      <c r="E24" s="19"/>
      <c r="F24" s="10"/>
      <c r="G24" s="10"/>
    </row>
    <row r="25" spans="1:7" ht="52.5">
      <c r="A25" s="19" t="s">
        <v>24</v>
      </c>
      <c r="B25" s="19"/>
      <c r="C25" s="19"/>
      <c r="D25" s="19" t="s">
        <v>24</v>
      </c>
      <c r="E25" s="19"/>
      <c r="F25" s="10"/>
      <c r="G25" s="10"/>
    </row>
    <row r="26" spans="1:7" ht="26.25">
      <c r="A26" s="19" t="s">
        <v>16</v>
      </c>
      <c r="B26" s="19">
        <v>11920.6</v>
      </c>
      <c r="C26" s="19"/>
      <c r="D26" s="19" t="s">
        <v>16</v>
      </c>
      <c r="E26" s="19"/>
      <c r="F26" s="10"/>
      <c r="G26" s="10"/>
    </row>
    <row r="27" spans="1:7" ht="52.5">
      <c r="A27" s="19" t="s">
        <v>17</v>
      </c>
      <c r="B27" s="19">
        <v>14144.34</v>
      </c>
      <c r="C27" s="19"/>
      <c r="D27" s="19" t="s">
        <v>17</v>
      </c>
      <c r="E27" s="19"/>
      <c r="F27" s="10"/>
      <c r="G27" s="10"/>
    </row>
    <row r="28" spans="1:7" ht="77.25">
      <c r="A28" s="21" t="s">
        <v>18</v>
      </c>
      <c r="B28" s="22">
        <f>B21+B24+B26+B27</f>
        <v>53092.869999999995</v>
      </c>
      <c r="C28" s="19"/>
      <c r="D28" s="19"/>
      <c r="E28" s="19"/>
      <c r="F28" s="10"/>
      <c r="G28" s="10"/>
    </row>
    <row r="29" spans="1:7" ht="77.25">
      <c r="A29" s="21" t="s">
        <v>19</v>
      </c>
      <c r="B29" s="19">
        <f>B21+B28</f>
        <v>67896.4</v>
      </c>
      <c r="C29" s="19"/>
      <c r="D29" s="19"/>
      <c r="E29" s="19"/>
      <c r="F29" s="10"/>
      <c r="G29" s="10"/>
    </row>
    <row r="30" spans="1:7" ht="51.75">
      <c r="A30" s="21" t="s">
        <v>25</v>
      </c>
      <c r="B30" s="19"/>
      <c r="C30" s="19"/>
      <c r="D30" s="19"/>
      <c r="E30" s="19"/>
      <c r="F30" s="10"/>
      <c r="G30" s="10"/>
    </row>
    <row r="31" spans="1:7" ht="23.25">
      <c r="A31" s="10"/>
      <c r="B31" s="10"/>
      <c r="C31" s="10"/>
      <c r="D31" s="10"/>
      <c r="E31" s="10"/>
      <c r="F31" s="10"/>
      <c r="G31" s="10"/>
    </row>
  </sheetData>
  <sheetProtection/>
  <mergeCells count="2">
    <mergeCell ref="A13:C13"/>
    <mergeCell ref="D13:G13"/>
  </mergeCells>
  <printOptions/>
  <pageMargins left="0.2362204724409449" right="0.03937007874015748" top="0.7480314960629921" bottom="0.7480314960629921" header="0.31496062992125984" footer="0.31496062992125984"/>
  <pageSetup horizontalDpi="1200" verticalDpi="1200" orientation="portrait" paperSize="9" scale="38" r:id="rId2"/>
  <rowBreaks count="1" manualBreakCount="1">
    <brk id="30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G37"/>
  <sheetViews>
    <sheetView view="pageBreakPreview" zoomScale="73" zoomScaleSheetLayoutView="73" zoomScalePageLayoutView="0" workbookViewId="0" topLeftCell="C13">
      <selection activeCell="C32" sqref="A32:IV32"/>
    </sheetView>
  </sheetViews>
  <sheetFormatPr defaultColWidth="9.140625" defaultRowHeight="15"/>
  <cols>
    <col min="3" max="3" width="9.00390625" style="0" customWidth="1"/>
    <col min="4" max="4" width="40.421875" style="0" customWidth="1"/>
    <col min="5" max="5" width="48.57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185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36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9632.9</v>
      </c>
      <c r="F14" s="35">
        <v>6453.06</v>
      </c>
      <c r="G14" s="35">
        <f>E14-F14</f>
        <v>3179.8399999999992</v>
      </c>
    </row>
    <row r="15" spans="3:7" s="6" customFormat="1" ht="21">
      <c r="C15" s="35">
        <v>2</v>
      </c>
      <c r="D15" s="35" t="s">
        <v>69</v>
      </c>
      <c r="E15" s="35">
        <v>4426.9</v>
      </c>
      <c r="F15" s="35">
        <v>2960.06</v>
      </c>
      <c r="G15" s="35">
        <f>E15-F15</f>
        <v>1466.8399999999997</v>
      </c>
    </row>
    <row r="16" spans="3:7" s="6" customFormat="1" ht="41.25">
      <c r="C16" s="35"/>
      <c r="D16" s="28" t="s">
        <v>12</v>
      </c>
      <c r="E16" s="36">
        <f>SUM(E14:E15)</f>
        <v>14059.8</v>
      </c>
      <c r="F16" s="36">
        <f>SUM(F14:F15)</f>
        <v>9413.12</v>
      </c>
      <c r="G16" s="36">
        <f>SUM(G14:G15)</f>
        <v>4646.6799999999985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 hidden="1">
      <c r="C18" s="35">
        <v>3</v>
      </c>
      <c r="D18" s="35" t="s">
        <v>14</v>
      </c>
      <c r="E18" s="37"/>
      <c r="F18" s="37"/>
      <c r="G18" s="38">
        <f>E18-F18</f>
        <v>0</v>
      </c>
    </row>
    <row r="19" spans="3:7" s="6" customFormat="1" ht="21">
      <c r="C19" s="35">
        <v>4</v>
      </c>
      <c r="D19" s="35" t="s">
        <v>17</v>
      </c>
      <c r="E19" s="37">
        <v>14144.34</v>
      </c>
      <c r="F19" s="37">
        <v>8426.81</v>
      </c>
      <c r="G19" s="38">
        <f>E19-F19</f>
        <v>5717.530000000001</v>
      </c>
    </row>
    <row r="20" spans="3:7" s="6" customFormat="1" ht="21">
      <c r="C20" s="35">
        <v>6</v>
      </c>
      <c r="D20" s="39" t="s">
        <v>15</v>
      </c>
      <c r="E20" s="37">
        <v>12224.4</v>
      </c>
      <c r="F20" s="37">
        <v>7545.29</v>
      </c>
      <c r="G20" s="38">
        <f>E20-F20</f>
        <v>4679.11</v>
      </c>
    </row>
    <row r="21" spans="3:7" s="6" customFormat="1" ht="21" hidden="1">
      <c r="C21" s="40">
        <v>5</v>
      </c>
      <c r="D21" s="39" t="s">
        <v>24</v>
      </c>
      <c r="E21" s="37"/>
      <c r="F21" s="37"/>
      <c r="G21" s="38">
        <f>E21-F21</f>
        <v>0</v>
      </c>
    </row>
    <row r="22" spans="3:7" s="6" customFormat="1" ht="21">
      <c r="C22" s="40">
        <v>7</v>
      </c>
      <c r="D22" s="39" t="s">
        <v>16</v>
      </c>
      <c r="E22" s="37">
        <v>11920.6</v>
      </c>
      <c r="F22" s="37">
        <v>7357.94</v>
      </c>
      <c r="G22" s="38">
        <f>E22-F22</f>
        <v>4562.660000000001</v>
      </c>
    </row>
    <row r="23" spans="3:7" s="6" customFormat="1" ht="21" hidden="1">
      <c r="C23" s="40">
        <v>7</v>
      </c>
      <c r="D23" s="39" t="s">
        <v>17</v>
      </c>
      <c r="E23" s="37"/>
      <c r="F23" s="37"/>
      <c r="G23" s="38">
        <f>E23-F23</f>
        <v>0</v>
      </c>
    </row>
    <row r="24" spans="3:7" s="6" customFormat="1" ht="41.25">
      <c r="C24" s="35"/>
      <c r="D24" s="28" t="s">
        <v>18</v>
      </c>
      <c r="E24" s="41">
        <f>SUM(E18:E23)</f>
        <v>38289.34</v>
      </c>
      <c r="F24" s="41">
        <f>SUM(F18:F23)</f>
        <v>23330.039999999997</v>
      </c>
      <c r="G24" s="41">
        <f>SUM(G18:G23)</f>
        <v>14959.3</v>
      </c>
    </row>
    <row r="25" spans="3:7" s="6" customFormat="1" ht="41.25">
      <c r="C25" s="35"/>
      <c r="D25" s="28" t="s">
        <v>19</v>
      </c>
      <c r="E25" s="36">
        <f>E24+E16</f>
        <v>52349.14</v>
      </c>
      <c r="F25" s="36">
        <f>F24+F16</f>
        <v>32743.159999999996</v>
      </c>
      <c r="G25" s="36">
        <f>G24+G16</f>
        <v>19605.979999999996</v>
      </c>
    </row>
    <row r="26" spans="3:7" s="6" customFormat="1" ht="21">
      <c r="C26" s="44"/>
      <c r="D26" s="45"/>
      <c r="E26" s="46"/>
      <c r="F26" s="46"/>
      <c r="G26" s="46"/>
    </row>
    <row r="27" spans="3:7" s="6" customFormat="1" ht="21">
      <c r="C27" s="44"/>
      <c r="D27" s="45"/>
      <c r="E27" s="46"/>
      <c r="F27" s="46"/>
      <c r="G27" s="46"/>
    </row>
    <row r="28" spans="6:7" s="6" customFormat="1" ht="21">
      <c r="F28" s="32"/>
      <c r="G28" s="32" t="s">
        <v>72</v>
      </c>
    </row>
    <row r="29" spans="3:7" s="50" customFormat="1" ht="42">
      <c r="C29" s="47" t="s">
        <v>63</v>
      </c>
      <c r="D29" s="47" t="s">
        <v>64</v>
      </c>
      <c r="E29" s="48" t="s">
        <v>5</v>
      </c>
      <c r="F29" s="33" t="s">
        <v>73</v>
      </c>
      <c r="G29" s="49" t="s">
        <v>47</v>
      </c>
    </row>
    <row r="30" spans="3:7" s="6" customFormat="1" ht="409.5" customHeight="1">
      <c r="C30" s="51">
        <v>1</v>
      </c>
      <c r="D30" s="52" t="s">
        <v>74</v>
      </c>
      <c r="E30" s="53" t="s">
        <v>44</v>
      </c>
      <c r="F30" s="54">
        <v>9632.9</v>
      </c>
      <c r="G30" s="54">
        <f>F14-E14</f>
        <v>-3179.8399999999992</v>
      </c>
    </row>
    <row r="31" spans="3:7" s="6" customFormat="1" ht="21">
      <c r="C31" s="55">
        <v>2</v>
      </c>
      <c r="D31" s="56" t="s">
        <v>11</v>
      </c>
      <c r="E31" s="39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SUM(F31:F31)</f>
        <v>0</v>
      </c>
      <c r="G32" s="62">
        <f>F15-F32</f>
        <v>2960.06</v>
      </c>
    </row>
    <row r="33" spans="3:7" s="6" customFormat="1" ht="21">
      <c r="C33" s="51">
        <v>3</v>
      </c>
      <c r="D33" s="28" t="s">
        <v>75</v>
      </c>
      <c r="E33" s="73" t="s">
        <v>31</v>
      </c>
      <c r="F33" s="55"/>
      <c r="G33" s="35"/>
    </row>
    <row r="34" spans="3:7" s="6" customFormat="1" ht="21">
      <c r="C34" s="90"/>
      <c r="D34" s="90"/>
      <c r="E34" s="72"/>
      <c r="F34" s="55"/>
      <c r="G34" s="35"/>
    </row>
    <row r="35" spans="3:7" s="6" customFormat="1" ht="21">
      <c r="C35" s="91"/>
      <c r="D35" s="91"/>
      <c r="E35" s="72"/>
      <c r="F35" s="55"/>
      <c r="G35" s="35"/>
    </row>
    <row r="36" spans="3:7" s="6" customFormat="1" ht="21">
      <c r="C36" s="71"/>
      <c r="D36" s="71"/>
      <c r="E36" s="72"/>
      <c r="F36" s="55"/>
      <c r="G36" s="35"/>
    </row>
    <row r="37" s="30" customFormat="1" ht="21">
      <c r="C37" s="6" t="s">
        <v>61</v>
      </c>
    </row>
    <row r="38" s="29" customFormat="1" ht="15"/>
  </sheetData>
  <sheetProtection/>
  <mergeCells count="4">
    <mergeCell ref="C13:G13"/>
    <mergeCell ref="C17:G17"/>
    <mergeCell ref="C34:C35"/>
    <mergeCell ref="D34:D35"/>
  </mergeCells>
  <printOptions/>
  <pageMargins left="0.25" right="0.25" top="0.75" bottom="0.75" header="0.3" footer="0.3"/>
  <pageSetup horizontalDpi="1200" verticalDpi="12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G49"/>
  <sheetViews>
    <sheetView view="pageBreakPreview" zoomScale="73" zoomScaleSheetLayoutView="73" zoomScalePageLayoutView="0" workbookViewId="0" topLeftCell="A31">
      <selection activeCell="E19" sqref="E19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84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76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212405.71</v>
      </c>
      <c r="F14" s="35">
        <v>147671.7</v>
      </c>
      <c r="G14" s="35">
        <f>E14-F14</f>
        <v>64734.00999999998</v>
      </c>
    </row>
    <row r="15" spans="3:7" s="6" customFormat="1" ht="21">
      <c r="C15" s="35">
        <v>2</v>
      </c>
      <c r="D15" s="35" t="s">
        <v>69</v>
      </c>
      <c r="E15" s="35">
        <v>59242.19</v>
      </c>
      <c r="F15" s="35">
        <v>41795.62</v>
      </c>
      <c r="G15" s="35">
        <f>E15-F15</f>
        <v>17446.57</v>
      </c>
    </row>
    <row r="16" spans="3:7" s="6" customFormat="1" ht="41.25">
      <c r="C16" s="35"/>
      <c r="D16" s="28" t="s">
        <v>12</v>
      </c>
      <c r="E16" s="36">
        <f>SUM(E14:E15)</f>
        <v>271647.9</v>
      </c>
      <c r="F16" s="36">
        <f>SUM(F14:F15)</f>
        <v>189467.32</v>
      </c>
      <c r="G16" s="36">
        <f>SUM(G14:G15)</f>
        <v>82180.57999999999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532316.64</v>
      </c>
      <c r="F18" s="37">
        <v>381420.04</v>
      </c>
      <c r="G18" s="38">
        <f aca="true" t="shared" si="0" ref="G18:G23">E18-F18</f>
        <v>150896.60000000003</v>
      </c>
    </row>
    <row r="19" spans="3:7" s="6" customFormat="1" ht="21">
      <c r="C19" s="35">
        <v>4</v>
      </c>
      <c r="D19" s="39" t="s">
        <v>15</v>
      </c>
      <c r="E19" s="37">
        <v>80133.03</v>
      </c>
      <c r="F19" s="37">
        <v>59071</v>
      </c>
      <c r="G19" s="38">
        <f t="shared" si="0"/>
        <v>21062.03</v>
      </c>
    </row>
    <row r="20" spans="3:7" s="6" customFormat="1" ht="21">
      <c r="C20" s="40">
        <v>5</v>
      </c>
      <c r="D20" s="39" t="s">
        <v>24</v>
      </c>
      <c r="E20" s="37">
        <v>161692.33</v>
      </c>
      <c r="F20" s="37">
        <v>92694.03</v>
      </c>
      <c r="G20" s="38">
        <f t="shared" si="0"/>
        <v>68998.29999999999</v>
      </c>
    </row>
    <row r="21" spans="3:7" s="6" customFormat="1" ht="21">
      <c r="C21" s="40">
        <v>6</v>
      </c>
      <c r="D21" s="39" t="s">
        <v>16</v>
      </c>
      <c r="E21" s="37">
        <v>76629.1</v>
      </c>
      <c r="F21" s="37">
        <v>54960.51</v>
      </c>
      <c r="G21" s="38">
        <f t="shared" si="0"/>
        <v>21668.590000000004</v>
      </c>
    </row>
    <row r="22" spans="3:7" s="6" customFormat="1" ht="41.25">
      <c r="C22" s="40">
        <v>7</v>
      </c>
      <c r="D22" s="39" t="s">
        <v>17</v>
      </c>
      <c r="E22" s="37">
        <v>98945.53</v>
      </c>
      <c r="F22" s="37">
        <v>79557.36</v>
      </c>
      <c r="G22" s="38">
        <f t="shared" si="0"/>
        <v>19388.17</v>
      </c>
    </row>
    <row r="23" spans="3:7" s="6" customFormat="1" ht="41.25">
      <c r="C23" s="35"/>
      <c r="D23" s="28" t="s">
        <v>18</v>
      </c>
      <c r="E23" s="41">
        <f>E22+E21+E20+E19+E18</f>
        <v>949716.63</v>
      </c>
      <c r="F23" s="42">
        <f>F22+F21+F20+F19+F18</f>
        <v>667702.94</v>
      </c>
      <c r="G23" s="43">
        <f t="shared" si="0"/>
        <v>282013.69000000006</v>
      </c>
    </row>
    <row r="24" spans="3:7" s="6" customFormat="1" ht="41.25">
      <c r="C24" s="35"/>
      <c r="D24" s="28" t="s">
        <v>19</v>
      </c>
      <c r="E24" s="36">
        <f>E23+E16</f>
        <v>1221364.53</v>
      </c>
      <c r="F24" s="36">
        <f>F23+F16</f>
        <v>857170.26</v>
      </c>
      <c r="G24" s="36">
        <f>G23+G16</f>
        <v>364194.27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344.25">
      <c r="C29" s="51">
        <v>1</v>
      </c>
      <c r="D29" s="52" t="s">
        <v>74</v>
      </c>
      <c r="E29" s="53" t="s">
        <v>44</v>
      </c>
      <c r="F29" s="54">
        <v>212405.71</v>
      </c>
      <c r="G29" s="54">
        <f>F14-E14</f>
        <v>-64734.00999999998</v>
      </c>
    </row>
    <row r="30" spans="3:7" s="6" customFormat="1" ht="41.25">
      <c r="C30" s="55">
        <v>2</v>
      </c>
      <c r="D30" s="56" t="s">
        <v>11</v>
      </c>
      <c r="E30" s="39" t="s">
        <v>48</v>
      </c>
      <c r="F30" s="57">
        <v>648.14</v>
      </c>
      <c r="G30" s="35"/>
    </row>
    <row r="31" spans="3:7" s="6" customFormat="1" ht="41.25">
      <c r="C31" s="92"/>
      <c r="D31" s="89"/>
      <c r="E31" s="58" t="s">
        <v>49</v>
      </c>
      <c r="F31" s="57">
        <v>2154</v>
      </c>
      <c r="G31" s="35"/>
    </row>
    <row r="32" spans="3:7" s="6" customFormat="1" ht="21">
      <c r="C32" s="90"/>
      <c r="D32" s="90"/>
      <c r="E32" s="58" t="s">
        <v>60</v>
      </c>
      <c r="F32" s="57">
        <v>19118</v>
      </c>
      <c r="G32" s="35"/>
    </row>
    <row r="33" spans="3:7" s="6" customFormat="1" ht="41.25">
      <c r="C33" s="90"/>
      <c r="D33" s="90"/>
      <c r="E33" s="58" t="s">
        <v>50</v>
      </c>
      <c r="F33" s="57">
        <v>318.6</v>
      </c>
      <c r="G33" s="35"/>
    </row>
    <row r="34" spans="3:7" s="6" customFormat="1" ht="41.25">
      <c r="C34" s="90"/>
      <c r="D34" s="90"/>
      <c r="E34" s="58" t="s">
        <v>52</v>
      </c>
      <c r="F34" s="57">
        <v>418</v>
      </c>
      <c r="G34" s="35"/>
    </row>
    <row r="35" spans="3:7" s="6" customFormat="1" ht="41.25">
      <c r="C35" s="90"/>
      <c r="D35" s="90"/>
      <c r="E35" s="58" t="s">
        <v>55</v>
      </c>
      <c r="F35" s="57">
        <v>503</v>
      </c>
      <c r="G35" s="35"/>
    </row>
    <row r="36" spans="3:7" s="6" customFormat="1" ht="21">
      <c r="C36" s="90"/>
      <c r="D36" s="90"/>
      <c r="E36" s="58" t="s">
        <v>54</v>
      </c>
      <c r="F36" s="57">
        <v>625</v>
      </c>
      <c r="G36" s="35"/>
    </row>
    <row r="37" spans="3:7" s="6" customFormat="1" ht="21">
      <c r="C37" s="90"/>
      <c r="D37" s="90"/>
      <c r="E37" s="58" t="s">
        <v>59</v>
      </c>
      <c r="F37" s="57">
        <v>20392.36</v>
      </c>
      <c r="G37" s="35"/>
    </row>
    <row r="38" spans="3:7" s="6" customFormat="1" ht="21">
      <c r="C38" s="90"/>
      <c r="D38" s="90"/>
      <c r="E38" s="58" t="s">
        <v>51</v>
      </c>
      <c r="F38" s="57">
        <v>64.8</v>
      </c>
      <c r="G38" s="35"/>
    </row>
    <row r="39" spans="3:7" s="6" customFormat="1" ht="41.25">
      <c r="C39" s="91"/>
      <c r="D39" s="91"/>
      <c r="E39" s="58" t="s">
        <v>56</v>
      </c>
      <c r="F39" s="57">
        <v>6500</v>
      </c>
      <c r="G39" s="35"/>
    </row>
    <row r="40" spans="3:7" s="6" customFormat="1" ht="21">
      <c r="C40" s="55"/>
      <c r="D40" s="59"/>
      <c r="E40" s="60" t="s">
        <v>83</v>
      </c>
      <c r="F40" s="61">
        <f>SUM(F30:F39)</f>
        <v>50741.9</v>
      </c>
      <c r="G40" s="62">
        <f>F15-F40</f>
        <v>-8946.279999999999</v>
      </c>
    </row>
    <row r="41" spans="3:7" s="6" customFormat="1" ht="21">
      <c r="C41" s="51">
        <v>3</v>
      </c>
      <c r="D41" s="28" t="s">
        <v>75</v>
      </c>
      <c r="E41" s="39" t="s">
        <v>31</v>
      </c>
      <c r="F41" s="55"/>
      <c r="G41" s="35"/>
    </row>
    <row r="42" spans="3:7" s="6" customFormat="1" ht="21">
      <c r="C42" s="92"/>
      <c r="D42" s="89"/>
      <c r="E42" s="39" t="s">
        <v>58</v>
      </c>
      <c r="F42" s="55"/>
      <c r="G42" s="35"/>
    </row>
    <row r="43" spans="3:7" s="6" customFormat="1" ht="41.25">
      <c r="C43" s="90"/>
      <c r="D43" s="90"/>
      <c r="E43" s="39" t="s">
        <v>45</v>
      </c>
      <c r="F43" s="55"/>
      <c r="G43" s="35"/>
    </row>
    <row r="44" spans="3:7" s="6" customFormat="1" ht="21">
      <c r="C44" s="90"/>
      <c r="D44" s="90"/>
      <c r="E44" s="39" t="s">
        <v>57</v>
      </c>
      <c r="F44" s="55"/>
      <c r="G44" s="35"/>
    </row>
    <row r="45" spans="3:7" s="6" customFormat="1" ht="21">
      <c r="C45" s="90"/>
      <c r="D45" s="90"/>
      <c r="E45" s="39" t="s">
        <v>62</v>
      </c>
      <c r="F45" s="55"/>
      <c r="G45" s="35"/>
    </row>
    <row r="46" spans="3:7" s="6" customFormat="1" ht="21">
      <c r="C46" s="91"/>
      <c r="D46" s="91"/>
      <c r="E46" s="55"/>
      <c r="F46" s="55"/>
      <c r="G46" s="35"/>
    </row>
    <row r="47" s="29" customFormat="1" ht="15"/>
    <row r="48" s="29" customFormat="1" ht="15"/>
    <row r="49" s="30" customFormat="1" ht="21">
      <c r="C49" s="6" t="s">
        <v>61</v>
      </c>
    </row>
    <row r="50" s="29" customFormat="1" ht="15"/>
  </sheetData>
  <sheetProtection/>
  <mergeCells count="6">
    <mergeCell ref="C13:G13"/>
    <mergeCell ref="C17:G17"/>
    <mergeCell ref="D42:D46"/>
    <mergeCell ref="C42:C46"/>
    <mergeCell ref="D31:D39"/>
    <mergeCell ref="C31:C39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1">
      <selection activeCell="E11" sqref="E11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90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85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197367.7</v>
      </c>
      <c r="F14" s="35">
        <v>135172.62</v>
      </c>
      <c r="G14" s="35">
        <f>E14-F14</f>
        <v>62195.080000000016</v>
      </c>
    </row>
    <row r="15" spans="3:7" s="6" customFormat="1" ht="21">
      <c r="C15" s="35">
        <v>2</v>
      </c>
      <c r="D15" s="35" t="s">
        <v>69</v>
      </c>
      <c r="E15" s="35">
        <v>54544.55</v>
      </c>
      <c r="F15" s="35">
        <v>37239.91</v>
      </c>
      <c r="G15" s="35">
        <f>E15-F15</f>
        <v>17304.64</v>
      </c>
    </row>
    <row r="16" spans="3:7" s="6" customFormat="1" ht="41.25">
      <c r="C16" s="35"/>
      <c r="D16" s="28" t="s">
        <v>12</v>
      </c>
      <c r="E16" s="36">
        <f>SUM(E14:E15)</f>
        <v>251912.25</v>
      </c>
      <c r="F16" s="36">
        <f>SUM(F14:F15)</f>
        <v>172412.53</v>
      </c>
      <c r="G16" s="36">
        <f>SUM(G14:G15)</f>
        <v>79499.72000000002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392974.14</v>
      </c>
      <c r="F18" s="37">
        <v>268494.51</v>
      </c>
      <c r="G18" s="38">
        <f>E18-F18</f>
        <v>124479.63</v>
      </c>
    </row>
    <row r="19" spans="3:7" s="6" customFormat="1" ht="21">
      <c r="C19" s="35">
        <v>4</v>
      </c>
      <c r="D19" s="39" t="s">
        <v>15</v>
      </c>
      <c r="E19" s="37">
        <v>72494.41</v>
      </c>
      <c r="F19" s="37">
        <v>49562.07</v>
      </c>
      <c r="G19" s="38">
        <f>E19-F19</f>
        <v>22932.340000000004</v>
      </c>
    </row>
    <row r="20" spans="3:7" s="6" customFormat="1" ht="21">
      <c r="C20" s="40">
        <v>5</v>
      </c>
      <c r="D20" s="39" t="s">
        <v>24</v>
      </c>
      <c r="E20" s="37">
        <v>150498.2</v>
      </c>
      <c r="F20" s="37">
        <v>83598.08</v>
      </c>
      <c r="G20" s="38">
        <f>E20-F20</f>
        <v>66900.12000000001</v>
      </c>
    </row>
    <row r="21" spans="3:7" s="6" customFormat="1" ht="21">
      <c r="C21" s="40">
        <v>6</v>
      </c>
      <c r="D21" s="39" t="s">
        <v>16</v>
      </c>
      <c r="E21" s="37">
        <v>62928.84</v>
      </c>
      <c r="F21" s="37">
        <v>46352.87</v>
      </c>
      <c r="G21" s="38">
        <f>E21-F21</f>
        <v>16575.969999999994</v>
      </c>
    </row>
    <row r="22" spans="3:7" s="6" customFormat="1" ht="41.25">
      <c r="C22" s="40">
        <v>7</v>
      </c>
      <c r="D22" s="39" t="s">
        <v>17</v>
      </c>
      <c r="E22" s="37">
        <v>83819.99</v>
      </c>
      <c r="F22" s="37">
        <v>63825.81</v>
      </c>
      <c r="G22" s="38">
        <f>E22-F22</f>
        <v>19994.180000000008</v>
      </c>
    </row>
    <row r="23" spans="3:7" s="6" customFormat="1" ht="41.25">
      <c r="C23" s="35"/>
      <c r="D23" s="28" t="s">
        <v>18</v>
      </c>
      <c r="E23" s="41">
        <f>E22+E21+E20+E19+E18</f>
        <v>762715.5800000001</v>
      </c>
      <c r="F23" s="42">
        <f>F22+F21+F20+F19+F18</f>
        <v>511833.34</v>
      </c>
      <c r="G23" s="43">
        <f>E23-F23</f>
        <v>250882.24000000005</v>
      </c>
    </row>
    <row r="24" spans="3:7" s="6" customFormat="1" ht="41.25">
      <c r="C24" s="35"/>
      <c r="D24" s="28" t="s">
        <v>19</v>
      </c>
      <c r="E24" s="36">
        <f>E23+E16</f>
        <v>1014627.8300000001</v>
      </c>
      <c r="F24" s="36">
        <f>F23+F16</f>
        <v>684245.87</v>
      </c>
      <c r="G24" s="36">
        <f>G23+G16</f>
        <v>330381.9600000001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358.5" customHeight="1">
      <c r="C29" s="51">
        <v>1</v>
      </c>
      <c r="D29" s="52" t="s">
        <v>74</v>
      </c>
      <c r="E29" s="53" t="s">
        <v>44</v>
      </c>
      <c r="F29" s="54">
        <v>197367.7</v>
      </c>
      <c r="G29" s="54">
        <f>F14-E14</f>
        <v>-62195.080000000016</v>
      </c>
    </row>
    <row r="30" spans="3:7" s="6" customFormat="1" ht="21">
      <c r="C30" s="55">
        <v>2</v>
      </c>
      <c r="D30" s="56" t="s">
        <v>11</v>
      </c>
      <c r="E30" s="39"/>
      <c r="F30" s="57"/>
      <c r="G30" s="36">
        <v>37239.91</v>
      </c>
    </row>
    <row r="31" spans="3:7" s="6" customFormat="1" ht="21">
      <c r="C31" s="55"/>
      <c r="D31" s="59"/>
      <c r="E31" s="60" t="s">
        <v>83</v>
      </c>
      <c r="F31" s="61"/>
      <c r="G31" s="62"/>
    </row>
    <row r="32" spans="3:7" s="6" customFormat="1" ht="21">
      <c r="C32" s="51">
        <v>3</v>
      </c>
      <c r="D32" s="28" t="s">
        <v>75</v>
      </c>
      <c r="E32" s="64" t="s">
        <v>86</v>
      </c>
      <c r="F32" s="55"/>
      <c r="G32" s="35"/>
    </row>
    <row r="33" spans="3:7" s="6" customFormat="1" ht="21">
      <c r="C33" s="92"/>
      <c r="D33" s="89"/>
      <c r="E33" s="64" t="s">
        <v>87</v>
      </c>
      <c r="F33" s="55"/>
      <c r="G33" s="35"/>
    </row>
    <row r="34" spans="3:7" s="6" customFormat="1" ht="21">
      <c r="C34" s="90"/>
      <c r="D34" s="90"/>
      <c r="E34" s="64" t="s">
        <v>88</v>
      </c>
      <c r="F34" s="55"/>
      <c r="G34" s="35"/>
    </row>
    <row r="35" spans="3:7" s="6" customFormat="1" ht="21">
      <c r="C35" s="90"/>
      <c r="D35" s="90"/>
      <c r="E35" s="64" t="s">
        <v>31</v>
      </c>
      <c r="F35" s="55"/>
      <c r="G35" s="35"/>
    </row>
    <row r="36" spans="3:7" s="6" customFormat="1" ht="21">
      <c r="C36" s="90"/>
      <c r="D36" s="90"/>
      <c r="E36" s="39"/>
      <c r="F36" s="55"/>
      <c r="G36" s="35"/>
    </row>
    <row r="37" spans="3:7" s="6" customFormat="1" ht="21">
      <c r="C37" s="91"/>
      <c r="D37" s="91"/>
      <c r="E37" s="55"/>
      <c r="F37" s="55"/>
      <c r="G37" s="35"/>
    </row>
    <row r="38" s="29" customFormat="1" ht="15"/>
    <row r="39" s="29" customFormat="1" ht="15"/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3:C37"/>
    <mergeCell ref="D33:D37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41"/>
  <sheetViews>
    <sheetView view="pageBreakPreview" zoomScale="73" zoomScaleSheetLayoutView="73" zoomScalePageLayoutView="0" workbookViewId="0" topLeftCell="A29">
      <selection activeCell="E30" sqref="E30:F30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89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91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54057.59</v>
      </c>
      <c r="F14" s="35">
        <v>39243.27</v>
      </c>
      <c r="G14" s="35">
        <f>E14-F14</f>
        <v>14814.32</v>
      </c>
    </row>
    <row r="15" spans="3:7" s="6" customFormat="1" ht="21">
      <c r="C15" s="35">
        <v>2</v>
      </c>
      <c r="D15" s="35" t="s">
        <v>69</v>
      </c>
      <c r="E15" s="35">
        <v>16992.27</v>
      </c>
      <c r="F15" s="35">
        <v>12302.88</v>
      </c>
      <c r="G15" s="35">
        <f>E15-F15</f>
        <v>4689.390000000001</v>
      </c>
    </row>
    <row r="16" spans="3:7" s="6" customFormat="1" ht="41.25">
      <c r="C16" s="35"/>
      <c r="D16" s="28" t="s">
        <v>12</v>
      </c>
      <c r="E16" s="36">
        <f>SUM(E14:E15)</f>
        <v>71049.86</v>
      </c>
      <c r="F16" s="36">
        <f>SUM(F14:F15)</f>
        <v>51546.149999999994</v>
      </c>
      <c r="G16" s="36">
        <f>SUM(G14:G15)</f>
        <v>19503.71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142867.14</v>
      </c>
      <c r="F18" s="37">
        <v>102995.39</v>
      </c>
      <c r="G18" s="38">
        <f aca="true" t="shared" si="0" ref="G18:G23">E18-F18</f>
        <v>39871.750000000015</v>
      </c>
    </row>
    <row r="19" spans="3:7" s="6" customFormat="1" ht="21">
      <c r="C19" s="35">
        <v>4</v>
      </c>
      <c r="D19" s="39" t="s">
        <v>15</v>
      </c>
      <c r="E19" s="37">
        <v>22655.22</v>
      </c>
      <c r="F19" s="37">
        <v>17045.37</v>
      </c>
      <c r="G19" s="38">
        <f t="shared" si="0"/>
        <v>5609.850000000002</v>
      </c>
    </row>
    <row r="20" spans="3:7" s="6" customFormat="1" ht="21">
      <c r="C20" s="40">
        <v>5</v>
      </c>
      <c r="D20" s="39" t="s">
        <v>24</v>
      </c>
      <c r="E20" s="37">
        <v>49387.35</v>
      </c>
      <c r="F20" s="37">
        <v>30420.78</v>
      </c>
      <c r="G20" s="38">
        <f t="shared" si="0"/>
        <v>18966.57</v>
      </c>
    </row>
    <row r="21" spans="3:7" s="6" customFormat="1" ht="21">
      <c r="C21" s="40">
        <v>6</v>
      </c>
      <c r="D21" s="39" t="s">
        <v>16</v>
      </c>
      <c r="E21" s="37">
        <v>21563.27</v>
      </c>
      <c r="F21" s="37">
        <v>16019.01</v>
      </c>
      <c r="G21" s="38">
        <f t="shared" si="0"/>
        <v>5544.26</v>
      </c>
    </row>
    <row r="22" spans="3:7" s="6" customFormat="1" ht="41.25">
      <c r="C22" s="40">
        <v>7</v>
      </c>
      <c r="D22" s="39" t="s">
        <v>17</v>
      </c>
      <c r="E22" s="37">
        <v>40903.95</v>
      </c>
      <c r="F22" s="37">
        <v>30401.29</v>
      </c>
      <c r="G22" s="38">
        <f t="shared" si="0"/>
        <v>10502.659999999996</v>
      </c>
    </row>
    <row r="23" spans="3:7" s="6" customFormat="1" ht="41.25">
      <c r="C23" s="35"/>
      <c r="D23" s="28" t="s">
        <v>18</v>
      </c>
      <c r="E23" s="41">
        <f>E22+E21+E20+E19+E18</f>
        <v>277376.93000000005</v>
      </c>
      <c r="F23" s="42">
        <f>F22+F21+F20+F19+F18</f>
        <v>196881.84</v>
      </c>
      <c r="G23" s="43">
        <f t="shared" si="0"/>
        <v>80495.09000000005</v>
      </c>
    </row>
    <row r="24" spans="3:7" s="6" customFormat="1" ht="41.25">
      <c r="C24" s="35"/>
      <c r="D24" s="28" t="s">
        <v>19</v>
      </c>
      <c r="E24" s="36">
        <f>E23+E16</f>
        <v>348426.79000000004</v>
      </c>
      <c r="F24" s="36">
        <f>F23+F16</f>
        <v>248427.99</v>
      </c>
      <c r="G24" s="36">
        <f>G23+G16</f>
        <v>99998.80000000005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54057.59</v>
      </c>
      <c r="G29" s="54">
        <f>F14-E14</f>
        <v>-14814.32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41.25">
      <c r="C31" s="65"/>
      <c r="D31" s="66"/>
      <c r="E31" s="58" t="s">
        <v>92</v>
      </c>
      <c r="F31" s="57">
        <v>3100</v>
      </c>
      <c r="G31" s="35"/>
    </row>
    <row r="32" spans="3:7" s="6" customFormat="1" ht="21">
      <c r="C32" s="55"/>
      <c r="D32" s="59"/>
      <c r="E32" s="60" t="s">
        <v>83</v>
      </c>
      <c r="F32" s="61">
        <f>SUM(F30:F31)</f>
        <v>3100</v>
      </c>
      <c r="G32" s="62">
        <f>F15-F32</f>
        <v>9202.88</v>
      </c>
    </row>
    <row r="33" spans="3:7" s="6" customFormat="1" ht="21">
      <c r="C33" s="51">
        <v>3</v>
      </c>
      <c r="D33" s="28" t="s">
        <v>75</v>
      </c>
      <c r="E33" s="64" t="s">
        <v>86</v>
      </c>
      <c r="F33" s="55"/>
      <c r="G33" s="35"/>
    </row>
    <row r="34" spans="3:7" s="6" customFormat="1" ht="21">
      <c r="C34" s="92"/>
      <c r="D34" s="89"/>
      <c r="E34" s="64" t="s">
        <v>31</v>
      </c>
      <c r="F34" s="55"/>
      <c r="G34" s="35"/>
    </row>
    <row r="35" spans="3:7" s="6" customFormat="1" ht="21">
      <c r="C35" s="90"/>
      <c r="D35" s="90"/>
      <c r="E35" s="64" t="s">
        <v>93</v>
      </c>
      <c r="F35" s="55"/>
      <c r="G35" s="35"/>
    </row>
    <row r="36" spans="3:7" s="6" customFormat="1" ht="21">
      <c r="C36" s="90"/>
      <c r="D36" s="90"/>
      <c r="E36" s="39"/>
      <c r="F36" s="55"/>
      <c r="G36" s="35"/>
    </row>
    <row r="37" spans="3:7" s="6" customFormat="1" ht="21">
      <c r="C37" s="90"/>
      <c r="D37" s="90"/>
      <c r="E37" s="39"/>
      <c r="F37" s="55"/>
      <c r="G37" s="35"/>
    </row>
    <row r="38" spans="3:7" s="6" customFormat="1" ht="21">
      <c r="C38" s="91"/>
      <c r="D38" s="91"/>
      <c r="E38" s="55"/>
      <c r="F38" s="55"/>
      <c r="G38" s="35"/>
    </row>
    <row r="39" s="29" customFormat="1" ht="15"/>
    <row r="40" s="29" customFormat="1" ht="15"/>
    <row r="41" s="30" customFormat="1" ht="21">
      <c r="C41" s="6" t="s">
        <v>61</v>
      </c>
    </row>
    <row r="42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41"/>
  <sheetViews>
    <sheetView view="pageBreakPreview" zoomScale="73" zoomScaleSheetLayoutView="73" zoomScalePageLayoutView="0" workbookViewId="0" topLeftCell="A30">
      <selection activeCell="E31" sqref="E31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94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95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139354.09</v>
      </c>
      <c r="F14" s="35">
        <v>88080.39</v>
      </c>
      <c r="G14" s="35">
        <f>E14-F14</f>
        <v>51273.7</v>
      </c>
    </row>
    <row r="15" spans="3:7" s="6" customFormat="1" ht="21">
      <c r="C15" s="35">
        <v>2</v>
      </c>
      <c r="D15" s="35" t="s">
        <v>69</v>
      </c>
      <c r="E15" s="35">
        <v>42323.73</v>
      </c>
      <c r="F15" s="35">
        <v>26447.01</v>
      </c>
      <c r="G15" s="35">
        <f>E15-F15</f>
        <v>15876.720000000005</v>
      </c>
    </row>
    <row r="16" spans="3:7" s="6" customFormat="1" ht="41.25">
      <c r="C16" s="35"/>
      <c r="D16" s="28" t="s">
        <v>12</v>
      </c>
      <c r="E16" s="36">
        <f>SUM(E14:E15)</f>
        <v>181677.82</v>
      </c>
      <c r="F16" s="36">
        <f>SUM(F14:F15)</f>
        <v>114527.4</v>
      </c>
      <c r="G16" s="36">
        <f>SUM(G14:G15)</f>
        <v>67150.42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307174.38</v>
      </c>
      <c r="F18" s="37">
        <v>191568.55</v>
      </c>
      <c r="G18" s="38">
        <f aca="true" t="shared" si="0" ref="G18:G23">E18-F18</f>
        <v>115605.83000000002</v>
      </c>
    </row>
    <row r="19" spans="3:7" s="6" customFormat="1" ht="21">
      <c r="C19" s="35">
        <v>4</v>
      </c>
      <c r="D19" s="39" t="s">
        <v>15</v>
      </c>
      <c r="E19" s="37">
        <v>56963.86</v>
      </c>
      <c r="F19" s="37">
        <v>35597.54</v>
      </c>
      <c r="G19" s="38">
        <f t="shared" si="0"/>
        <v>21366.32</v>
      </c>
    </row>
    <row r="20" spans="3:7" s="6" customFormat="1" ht="21">
      <c r="C20" s="40">
        <v>5</v>
      </c>
      <c r="D20" s="39" t="s">
        <v>24</v>
      </c>
      <c r="E20" s="37">
        <v>97357.15</v>
      </c>
      <c r="F20" s="37">
        <v>47345.87</v>
      </c>
      <c r="G20" s="38">
        <f t="shared" si="0"/>
        <v>50011.27999999999</v>
      </c>
    </row>
    <row r="21" spans="3:7" s="6" customFormat="1" ht="21">
      <c r="C21" s="40">
        <v>6</v>
      </c>
      <c r="D21" s="39" t="s">
        <v>16</v>
      </c>
      <c r="E21" s="37">
        <v>52437.34</v>
      </c>
      <c r="F21" s="37">
        <v>31860.26</v>
      </c>
      <c r="G21" s="38">
        <f t="shared" si="0"/>
        <v>20577.079999999998</v>
      </c>
    </row>
    <row r="22" spans="3:7" s="6" customFormat="1" ht="41.25">
      <c r="C22" s="40">
        <v>7</v>
      </c>
      <c r="D22" s="39" t="s">
        <v>17</v>
      </c>
      <c r="E22" s="37"/>
      <c r="F22" s="37"/>
      <c r="G22" s="38">
        <f t="shared" si="0"/>
        <v>0</v>
      </c>
    </row>
    <row r="23" spans="3:7" s="6" customFormat="1" ht="41.25">
      <c r="C23" s="35"/>
      <c r="D23" s="28" t="s">
        <v>18</v>
      </c>
      <c r="E23" s="41">
        <f>E22+E21+E20+E19+E18</f>
        <v>513932.73</v>
      </c>
      <c r="F23" s="42">
        <f>F22+F21+F20+F19+F18</f>
        <v>306372.22</v>
      </c>
      <c r="G23" s="43">
        <f t="shared" si="0"/>
        <v>207560.51</v>
      </c>
    </row>
    <row r="24" spans="3:7" s="6" customFormat="1" ht="41.25">
      <c r="C24" s="35"/>
      <c r="D24" s="28" t="s">
        <v>19</v>
      </c>
      <c r="E24" s="36">
        <f>E23+E16</f>
        <v>695610.55</v>
      </c>
      <c r="F24" s="36">
        <f>F23+F16</f>
        <v>420899.62</v>
      </c>
      <c r="G24" s="36">
        <f>G23+G16</f>
        <v>274710.93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139354.09</v>
      </c>
      <c r="G29" s="54">
        <f>F14-E14</f>
        <v>-51273.7</v>
      </c>
    </row>
    <row r="30" spans="3:7" s="6" customFormat="1" ht="41.25">
      <c r="C30" s="55">
        <v>2</v>
      </c>
      <c r="D30" s="56" t="s">
        <v>11</v>
      </c>
      <c r="E30" s="39" t="s">
        <v>96</v>
      </c>
      <c r="F30" s="57">
        <v>5511.2</v>
      </c>
      <c r="G30" s="35"/>
    </row>
    <row r="31" spans="3:7" s="6" customFormat="1" ht="61.5">
      <c r="C31" s="67"/>
      <c r="D31" s="68"/>
      <c r="E31" s="39" t="s">
        <v>104</v>
      </c>
      <c r="F31" s="57">
        <v>669.6</v>
      </c>
      <c r="G31" s="35"/>
    </row>
    <row r="32" spans="3:7" s="6" customFormat="1" ht="21">
      <c r="C32" s="67"/>
      <c r="D32" s="68"/>
      <c r="E32" s="72" t="s">
        <v>101</v>
      </c>
      <c r="F32" s="57">
        <v>32500</v>
      </c>
      <c r="G32" s="35"/>
    </row>
    <row r="33" spans="3:7" s="6" customFormat="1" ht="21">
      <c r="C33" s="55"/>
      <c r="D33" s="59"/>
      <c r="E33" s="60" t="s">
        <v>83</v>
      </c>
      <c r="F33" s="61">
        <f>SUM(F30:F32)</f>
        <v>38680.8</v>
      </c>
      <c r="G33" s="62">
        <f>F15-F33</f>
        <v>-12233.790000000005</v>
      </c>
    </row>
    <row r="34" spans="3:7" s="6" customFormat="1" ht="21">
      <c r="C34" s="51">
        <v>3</v>
      </c>
      <c r="D34" s="28" t="s">
        <v>75</v>
      </c>
      <c r="E34" s="64" t="s">
        <v>97</v>
      </c>
      <c r="F34" s="55"/>
      <c r="G34" s="35"/>
    </row>
    <row r="35" spans="3:7" s="6" customFormat="1" ht="21">
      <c r="C35" s="92"/>
      <c r="D35" s="89"/>
      <c r="E35" s="72" t="s">
        <v>53</v>
      </c>
      <c r="F35" s="55"/>
      <c r="G35" s="35"/>
    </row>
    <row r="36" spans="3:7" s="6" customFormat="1" ht="21">
      <c r="C36" s="90"/>
      <c r="D36" s="90"/>
      <c r="E36" s="72" t="s">
        <v>87</v>
      </c>
      <c r="F36" s="55"/>
      <c r="G36" s="35"/>
    </row>
    <row r="37" spans="3:7" s="6" customFormat="1" ht="21">
      <c r="C37" s="90"/>
      <c r="D37" s="90"/>
      <c r="E37" s="72" t="s">
        <v>98</v>
      </c>
      <c r="F37" s="55"/>
      <c r="G37" s="35"/>
    </row>
    <row r="38" spans="3:7" s="6" customFormat="1" ht="21">
      <c r="C38" s="90"/>
      <c r="D38" s="90"/>
      <c r="E38" s="72" t="s">
        <v>37</v>
      </c>
      <c r="F38" s="55"/>
      <c r="G38" s="35"/>
    </row>
    <row r="39" spans="3:7" s="6" customFormat="1" ht="21">
      <c r="C39" s="91"/>
      <c r="D39" s="91"/>
      <c r="E39" s="72" t="s">
        <v>99</v>
      </c>
      <c r="F39" s="55"/>
      <c r="G39" s="35"/>
    </row>
    <row r="40" spans="3:7" s="6" customFormat="1" ht="21">
      <c r="C40" s="71"/>
      <c r="D40" s="71"/>
      <c r="E40" s="72" t="s">
        <v>100</v>
      </c>
      <c r="F40" s="55"/>
      <c r="G40" s="35"/>
    </row>
    <row r="41" s="30" customFormat="1" ht="21">
      <c r="C41" s="6" t="s">
        <v>61</v>
      </c>
    </row>
    <row r="42" s="29" customFormat="1" ht="15"/>
  </sheetData>
  <sheetProtection/>
  <mergeCells count="4">
    <mergeCell ref="C13:G13"/>
    <mergeCell ref="C17:G17"/>
    <mergeCell ref="C35:C39"/>
    <mergeCell ref="D35:D39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A18">
      <selection activeCell="E36" sqref="E36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102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103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18888.25</v>
      </c>
      <c r="F14" s="35">
        <v>12045.73</v>
      </c>
      <c r="G14" s="35">
        <f>E14-F14</f>
        <v>6842.52</v>
      </c>
    </row>
    <row r="15" spans="3:7" s="6" customFormat="1" ht="21">
      <c r="C15" s="35">
        <v>2</v>
      </c>
      <c r="D15" s="35" t="s">
        <v>69</v>
      </c>
      <c r="E15" s="35">
        <v>5459.85</v>
      </c>
      <c r="F15" s="35">
        <v>3477.48</v>
      </c>
      <c r="G15" s="35">
        <f>E15-F15</f>
        <v>1982.3700000000003</v>
      </c>
    </row>
    <row r="16" spans="3:7" s="6" customFormat="1" ht="41.25">
      <c r="C16" s="35"/>
      <c r="D16" s="28" t="s">
        <v>12</v>
      </c>
      <c r="E16" s="36">
        <f>SUM(E14:E15)</f>
        <v>24348.1</v>
      </c>
      <c r="F16" s="36">
        <f>SUM(F14:F15)</f>
        <v>15523.21</v>
      </c>
      <c r="G16" s="36">
        <f>SUM(G14:G15)</f>
        <v>8824.890000000001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59532.96</v>
      </c>
      <c r="F18" s="37">
        <v>49973.4</v>
      </c>
      <c r="G18" s="38">
        <f aca="true" t="shared" si="0" ref="G18:G23">E18-F18</f>
        <v>9559.559999999998</v>
      </c>
    </row>
    <row r="19" spans="3:7" s="6" customFormat="1" ht="21">
      <c r="C19" s="35">
        <v>4</v>
      </c>
      <c r="D19" s="39" t="s">
        <v>15</v>
      </c>
      <c r="E19" s="37">
        <v>8629.55</v>
      </c>
      <c r="F19" s="37">
        <v>4787.42</v>
      </c>
      <c r="G19" s="38">
        <f t="shared" si="0"/>
        <v>3842.129999999999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 t="shared" si="0"/>
        <v>0</v>
      </c>
    </row>
    <row r="21" spans="3:7" s="6" customFormat="1" ht="21">
      <c r="C21" s="40">
        <v>5</v>
      </c>
      <c r="D21" s="39" t="s">
        <v>16</v>
      </c>
      <c r="E21" s="37">
        <v>4948.48</v>
      </c>
      <c r="F21" s="37">
        <v>2752.87</v>
      </c>
      <c r="G21" s="38">
        <f t="shared" si="0"/>
        <v>2195.6099999999997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 t="shared" si="0"/>
        <v>0</v>
      </c>
    </row>
    <row r="23" spans="3:7" s="6" customFormat="1" ht="41.25">
      <c r="C23" s="35"/>
      <c r="D23" s="28" t="s">
        <v>18</v>
      </c>
      <c r="E23" s="41">
        <f>E22+E21+E20+E19+E18</f>
        <v>73110.98999999999</v>
      </c>
      <c r="F23" s="42">
        <f>F22+F21+F20+F19+F18</f>
        <v>57513.69</v>
      </c>
      <c r="G23" s="43">
        <f t="shared" si="0"/>
        <v>15597.299999999988</v>
      </c>
    </row>
    <row r="24" spans="3:7" s="6" customFormat="1" ht="41.25">
      <c r="C24" s="35"/>
      <c r="D24" s="28" t="s">
        <v>19</v>
      </c>
      <c r="E24" s="36">
        <f>E23+E16</f>
        <v>97459.09</v>
      </c>
      <c r="F24" s="36">
        <f>F23+F16</f>
        <v>73036.9</v>
      </c>
      <c r="G24" s="36">
        <f>G23+G16</f>
        <v>24422.189999999988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18888.25</v>
      </c>
      <c r="G29" s="54">
        <f>F14-E14</f>
        <v>-6842.52</v>
      </c>
    </row>
    <row r="30" spans="3:7" s="6" customFormat="1" ht="21">
      <c r="C30" s="55">
        <v>2</v>
      </c>
      <c r="D30" s="56" t="s">
        <v>11</v>
      </c>
      <c r="E30" s="39"/>
      <c r="F30" s="57"/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0</v>
      </c>
      <c r="G32" s="62">
        <f>F15-F32</f>
        <v>3477.48</v>
      </c>
    </row>
    <row r="33" spans="3:7" s="6" customFormat="1" ht="21">
      <c r="C33" s="51">
        <v>3</v>
      </c>
      <c r="D33" s="28" t="s">
        <v>75</v>
      </c>
      <c r="E33" s="72" t="s">
        <v>107</v>
      </c>
      <c r="F33" s="55"/>
      <c r="G33" s="35"/>
    </row>
    <row r="34" spans="3:7" s="6" customFormat="1" ht="21">
      <c r="C34" s="92"/>
      <c r="D34" s="89"/>
      <c r="E34" s="72" t="s">
        <v>98</v>
      </c>
      <c r="F34" s="55"/>
      <c r="G34" s="35"/>
    </row>
    <row r="35" spans="3:7" s="6" customFormat="1" ht="21">
      <c r="C35" s="90"/>
      <c r="D35" s="90"/>
      <c r="E35" s="72" t="s">
        <v>37</v>
      </c>
      <c r="F35" s="55"/>
      <c r="G35" s="35"/>
    </row>
    <row r="36" spans="3:7" s="6" customFormat="1" ht="21">
      <c r="C36" s="90"/>
      <c r="D36" s="90"/>
      <c r="E36" s="72" t="s">
        <v>106</v>
      </c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G40"/>
  <sheetViews>
    <sheetView view="pageBreakPreview" zoomScale="73" zoomScaleSheetLayoutView="73" zoomScalePageLayoutView="0" workbookViewId="0" topLeftCell="B16">
      <selection activeCell="E34" sqref="E34:E35"/>
    </sheetView>
  </sheetViews>
  <sheetFormatPr defaultColWidth="9.140625" defaultRowHeight="15"/>
  <cols>
    <col min="3" max="3" width="9.00390625" style="0" customWidth="1"/>
    <col min="4" max="4" width="37.8515625" style="0" customWidth="1"/>
    <col min="5" max="5" width="44.421875" style="0" customWidth="1"/>
    <col min="6" max="6" width="34.140625" style="0" customWidth="1"/>
    <col min="7" max="7" width="28.421875" style="0" customWidth="1"/>
  </cols>
  <sheetData>
    <row r="1" spans="4:6" s="2" customFormat="1" ht="28.5">
      <c r="D1" s="63" t="s">
        <v>77</v>
      </c>
      <c r="E1" s="63"/>
      <c r="F1" s="63"/>
    </row>
    <row r="2" spans="4:6" s="2" customFormat="1" ht="28.5">
      <c r="D2" s="63" t="s">
        <v>78</v>
      </c>
      <c r="E2" s="63"/>
      <c r="F2" s="63"/>
    </row>
    <row r="3" spans="4:7" ht="18.75">
      <c r="D3" s="4" t="s">
        <v>79</v>
      </c>
      <c r="E3" s="4"/>
      <c r="F3" s="4"/>
      <c r="G3" s="31"/>
    </row>
    <row r="4" spans="4:7" ht="18.75">
      <c r="D4" s="4" t="s">
        <v>80</v>
      </c>
      <c r="E4" s="4"/>
      <c r="F4" s="4"/>
      <c r="G4" s="31"/>
    </row>
    <row r="5" spans="4:7" ht="15">
      <c r="D5" s="31"/>
      <c r="E5" s="31"/>
      <c r="F5" s="31"/>
      <c r="G5" s="31"/>
    </row>
    <row r="6" spans="4:6" s="6" customFormat="1" ht="26.25">
      <c r="D6" s="2" t="s">
        <v>81</v>
      </c>
      <c r="E6" s="2"/>
      <c r="F6" s="2"/>
    </row>
    <row r="7" spans="4:6" s="6" customFormat="1" ht="26.25">
      <c r="D7" s="2" t="s">
        <v>105</v>
      </c>
      <c r="E7" s="2"/>
      <c r="F7" s="2"/>
    </row>
    <row r="8" spans="4:6" s="6" customFormat="1" ht="26.25">
      <c r="D8" s="2" t="s">
        <v>82</v>
      </c>
      <c r="E8" s="2"/>
      <c r="F8" s="2"/>
    </row>
    <row r="9" spans="4:7" ht="15">
      <c r="D9" s="31"/>
      <c r="E9" s="31"/>
      <c r="F9" s="31"/>
      <c r="G9" s="31"/>
    </row>
    <row r="10" spans="3:7" ht="21">
      <c r="C10" s="6" t="s">
        <v>108</v>
      </c>
      <c r="D10" s="31"/>
      <c r="E10" s="31"/>
      <c r="F10" s="31"/>
      <c r="G10" s="31"/>
    </row>
    <row r="11" s="6" customFormat="1" ht="34.5" customHeight="1">
      <c r="G11" s="32" t="s">
        <v>70</v>
      </c>
    </row>
    <row r="12" spans="3:7" s="34" customFormat="1" ht="40.5">
      <c r="C12" s="33" t="s">
        <v>63</v>
      </c>
      <c r="D12" s="33" t="s">
        <v>64</v>
      </c>
      <c r="E12" s="33" t="s">
        <v>65</v>
      </c>
      <c r="F12" s="33" t="s">
        <v>66</v>
      </c>
      <c r="G12" s="33" t="s">
        <v>46</v>
      </c>
    </row>
    <row r="13" spans="3:7" s="6" customFormat="1" ht="21">
      <c r="C13" s="86" t="s">
        <v>67</v>
      </c>
      <c r="D13" s="87"/>
      <c r="E13" s="87"/>
      <c r="F13" s="87"/>
      <c r="G13" s="88"/>
    </row>
    <row r="14" spans="3:7" s="6" customFormat="1" ht="21">
      <c r="C14" s="35">
        <v>1</v>
      </c>
      <c r="D14" s="35" t="s">
        <v>68</v>
      </c>
      <c r="E14" s="35">
        <v>16938.95</v>
      </c>
      <c r="F14" s="35">
        <v>12703.23</v>
      </c>
      <c r="G14" s="35">
        <f>E14-F14</f>
        <v>4235.720000000001</v>
      </c>
    </row>
    <row r="15" spans="3:7" s="6" customFormat="1" ht="21">
      <c r="C15" s="35">
        <v>2</v>
      </c>
      <c r="D15" s="35" t="s">
        <v>69</v>
      </c>
      <c r="E15" s="35">
        <v>4890.05</v>
      </c>
      <c r="F15" s="35">
        <v>3667.27</v>
      </c>
      <c r="G15" s="35">
        <f>E15-F15</f>
        <v>1222.7800000000002</v>
      </c>
    </row>
    <row r="16" spans="3:7" s="6" customFormat="1" ht="41.25">
      <c r="C16" s="35"/>
      <c r="D16" s="28" t="s">
        <v>12</v>
      </c>
      <c r="E16" s="36">
        <f>SUM(E14:E15)</f>
        <v>21829</v>
      </c>
      <c r="F16" s="36">
        <f>SUM(F14:F15)</f>
        <v>16370.5</v>
      </c>
      <c r="G16" s="36">
        <f>SUM(G14:G15)</f>
        <v>5458.500000000002</v>
      </c>
    </row>
    <row r="17" spans="3:7" s="6" customFormat="1" ht="21">
      <c r="C17" s="86" t="s">
        <v>71</v>
      </c>
      <c r="D17" s="87"/>
      <c r="E17" s="87"/>
      <c r="F17" s="87"/>
      <c r="G17" s="88"/>
    </row>
    <row r="18" spans="3:7" s="6" customFormat="1" ht="21">
      <c r="C18" s="35">
        <v>3</v>
      </c>
      <c r="D18" s="35" t="s">
        <v>14</v>
      </c>
      <c r="E18" s="37">
        <v>73446.71</v>
      </c>
      <c r="F18" s="37">
        <v>54745.43</v>
      </c>
      <c r="G18" s="38">
        <f aca="true" t="shared" si="0" ref="G18:G23">E18-F18</f>
        <v>18701.280000000006</v>
      </c>
    </row>
    <row r="19" spans="3:7" s="6" customFormat="1" ht="21">
      <c r="C19" s="35">
        <v>4</v>
      </c>
      <c r="D19" s="39" t="s">
        <v>15</v>
      </c>
      <c r="E19" s="37">
        <v>6895.9</v>
      </c>
      <c r="F19" s="37">
        <v>5230.39</v>
      </c>
      <c r="G19" s="38">
        <f t="shared" si="0"/>
        <v>1665.5099999999993</v>
      </c>
    </row>
    <row r="20" spans="3:7" s="6" customFormat="1" ht="21" hidden="1">
      <c r="C20" s="40">
        <v>5</v>
      </c>
      <c r="D20" s="39" t="s">
        <v>24</v>
      </c>
      <c r="E20" s="37"/>
      <c r="F20" s="37"/>
      <c r="G20" s="38">
        <f t="shared" si="0"/>
        <v>0</v>
      </c>
    </row>
    <row r="21" spans="3:7" s="6" customFormat="1" ht="21">
      <c r="C21" s="40">
        <v>5</v>
      </c>
      <c r="D21" s="39" t="s">
        <v>16</v>
      </c>
      <c r="E21" s="37">
        <v>3929.02</v>
      </c>
      <c r="F21" s="37">
        <v>3008.85</v>
      </c>
      <c r="G21" s="38">
        <f t="shared" si="0"/>
        <v>920.1700000000001</v>
      </c>
    </row>
    <row r="22" spans="3:7" s="6" customFormat="1" ht="41.25" hidden="1">
      <c r="C22" s="40">
        <v>7</v>
      </c>
      <c r="D22" s="39" t="s">
        <v>17</v>
      </c>
      <c r="E22" s="37"/>
      <c r="F22" s="37"/>
      <c r="G22" s="38">
        <f t="shared" si="0"/>
        <v>0</v>
      </c>
    </row>
    <row r="23" spans="3:7" s="6" customFormat="1" ht="41.25">
      <c r="C23" s="35"/>
      <c r="D23" s="28" t="s">
        <v>18</v>
      </c>
      <c r="E23" s="41">
        <f>E22+E21+E20+E19+E18</f>
        <v>84271.63</v>
      </c>
      <c r="F23" s="42">
        <f>F22+F21+F20+F19+F18</f>
        <v>62984.67</v>
      </c>
      <c r="G23" s="43">
        <f t="shared" si="0"/>
        <v>21286.960000000006</v>
      </c>
    </row>
    <row r="24" spans="3:7" s="6" customFormat="1" ht="41.25">
      <c r="C24" s="35"/>
      <c r="D24" s="28" t="s">
        <v>19</v>
      </c>
      <c r="E24" s="36">
        <f>E23+E16</f>
        <v>106100.63</v>
      </c>
      <c r="F24" s="36">
        <f>F23+F16</f>
        <v>79355.17</v>
      </c>
      <c r="G24" s="36">
        <f>G23+G16</f>
        <v>26745.460000000006</v>
      </c>
    </row>
    <row r="25" spans="3:7" s="6" customFormat="1" ht="21">
      <c r="C25" s="44"/>
      <c r="D25" s="45"/>
      <c r="E25" s="46"/>
      <c r="F25" s="46"/>
      <c r="G25" s="46"/>
    </row>
    <row r="26" spans="3:7" s="6" customFormat="1" ht="21">
      <c r="C26" s="44"/>
      <c r="D26" s="45"/>
      <c r="E26" s="46"/>
      <c r="F26" s="46"/>
      <c r="G26" s="46"/>
    </row>
    <row r="27" spans="6:7" s="6" customFormat="1" ht="21">
      <c r="F27" s="32"/>
      <c r="G27" s="32" t="s">
        <v>72</v>
      </c>
    </row>
    <row r="28" spans="3:7" s="50" customFormat="1" ht="60.75">
      <c r="C28" s="47" t="s">
        <v>63</v>
      </c>
      <c r="D28" s="47" t="s">
        <v>64</v>
      </c>
      <c r="E28" s="48" t="s">
        <v>5</v>
      </c>
      <c r="F28" s="33" t="s">
        <v>73</v>
      </c>
      <c r="G28" s="49" t="s">
        <v>47</v>
      </c>
    </row>
    <row r="29" spans="3:7" s="6" customFormat="1" ht="409.5" customHeight="1">
      <c r="C29" s="51">
        <v>1</v>
      </c>
      <c r="D29" s="52" t="s">
        <v>74</v>
      </c>
      <c r="E29" s="53" t="s">
        <v>44</v>
      </c>
      <c r="F29" s="54">
        <v>16938.95</v>
      </c>
      <c r="G29" s="54">
        <f>F14-E14</f>
        <v>-4235.720000000001</v>
      </c>
    </row>
    <row r="30" spans="3:7" s="6" customFormat="1" ht="21">
      <c r="C30" s="55">
        <v>2</v>
      </c>
      <c r="D30" s="56" t="s">
        <v>11</v>
      </c>
      <c r="E30" s="39" t="s">
        <v>109</v>
      </c>
      <c r="F30" s="57">
        <v>1520</v>
      </c>
      <c r="G30" s="35"/>
    </row>
    <row r="31" spans="3:7" s="6" customFormat="1" ht="21">
      <c r="C31" s="67"/>
      <c r="D31" s="68"/>
      <c r="E31" s="72"/>
      <c r="F31" s="57"/>
      <c r="G31" s="35"/>
    </row>
    <row r="32" spans="3:7" s="6" customFormat="1" ht="21">
      <c r="C32" s="55"/>
      <c r="D32" s="59"/>
      <c r="E32" s="60" t="s">
        <v>83</v>
      </c>
      <c r="F32" s="61">
        <f>SUM(F30:F31)</f>
        <v>1520</v>
      </c>
      <c r="G32" s="62">
        <f>F15-F32</f>
        <v>2147.27</v>
      </c>
    </row>
    <row r="33" spans="3:7" s="6" customFormat="1" ht="21">
      <c r="C33" s="51">
        <v>3</v>
      </c>
      <c r="D33" s="28" t="s">
        <v>75</v>
      </c>
      <c r="E33" s="72" t="s">
        <v>88</v>
      </c>
      <c r="F33" s="55"/>
      <c r="G33" s="35"/>
    </row>
    <row r="34" spans="3:7" s="6" customFormat="1" ht="21">
      <c r="C34" s="92"/>
      <c r="D34" s="89"/>
      <c r="E34" s="73" t="s">
        <v>110</v>
      </c>
      <c r="F34" s="55"/>
      <c r="G34" s="35"/>
    </row>
    <row r="35" spans="3:7" s="6" customFormat="1" ht="21">
      <c r="C35" s="90"/>
      <c r="D35" s="90"/>
      <c r="E35" s="72" t="s">
        <v>37</v>
      </c>
      <c r="F35" s="55"/>
      <c r="G35" s="35"/>
    </row>
    <row r="36" spans="3:7" s="6" customFormat="1" ht="21">
      <c r="C36" s="90"/>
      <c r="D36" s="90"/>
      <c r="E36" s="72"/>
      <c r="F36" s="55"/>
      <c r="G36" s="35"/>
    </row>
    <row r="37" spans="3:7" s="6" customFormat="1" ht="21">
      <c r="C37" s="90"/>
      <c r="D37" s="90"/>
      <c r="E37" s="72"/>
      <c r="F37" s="55"/>
      <c r="G37" s="35"/>
    </row>
    <row r="38" spans="3:7" s="6" customFormat="1" ht="21">
      <c r="C38" s="91"/>
      <c r="D38" s="91"/>
      <c r="E38" s="72"/>
      <c r="F38" s="55"/>
      <c r="G38" s="35"/>
    </row>
    <row r="39" spans="3:7" s="6" customFormat="1" ht="21">
      <c r="C39" s="71"/>
      <c r="D39" s="71"/>
      <c r="E39" s="72"/>
      <c r="F39" s="55"/>
      <c r="G39" s="35"/>
    </row>
    <row r="40" s="30" customFormat="1" ht="21">
      <c r="C40" s="6" t="s">
        <v>61</v>
      </c>
    </row>
    <row r="41" s="29" customFormat="1" ht="15"/>
  </sheetData>
  <sheetProtection/>
  <mergeCells count="4">
    <mergeCell ref="C13:G13"/>
    <mergeCell ref="C17:G17"/>
    <mergeCell ref="C34:C38"/>
    <mergeCell ref="D34:D38"/>
  </mergeCells>
  <printOptions/>
  <pageMargins left="0.25" right="0.25" top="0.75" bottom="0.75" header="0.3" footer="0.3"/>
  <pageSetup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2013-04-17T19:19:02Z</dcterms:modified>
  <cp:category/>
  <cp:version/>
  <cp:contentType/>
  <cp:contentStatus/>
</cp:coreProperties>
</file>